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ThisWorkbook" defaultThemeVersion="124226"/>
  <bookViews>
    <workbookView xWindow="-15" yWindow="6660" windowWidth="15480" windowHeight="5655"/>
  </bookViews>
  <sheets>
    <sheet name="Introduction" sheetId="3" r:id="rId1"/>
    <sheet name="Office PPL Inventory Worksheet" sheetId="2" r:id="rId2"/>
    <sheet name="Office PPL Calculator Worksheet" sheetId="1" r:id="rId3"/>
  </sheets>
  <calcPr calcId="125725"/>
</workbook>
</file>

<file path=xl/calcChain.xml><?xml version="1.0" encoding="utf-8"?>
<calcChain xmlns="http://schemas.openxmlformats.org/spreadsheetml/2006/main">
  <c r="K5" i="1"/>
  <c r="T5" s="1"/>
  <c r="K4"/>
  <c r="T4" s="1"/>
  <c r="K3"/>
  <c r="T3" s="1"/>
  <c r="T6" l="1"/>
  <c r="Q24" s="1"/>
  <c r="Q40" l="1"/>
  <c r="Q21"/>
  <c r="Q15"/>
  <c r="Q41"/>
  <c r="Q39"/>
  <c r="Q37"/>
  <c r="Q34"/>
  <c r="Q31"/>
  <c r="Q29"/>
  <c r="Q27"/>
  <c r="Q25"/>
  <c r="Q23"/>
  <c r="Q20"/>
  <c r="Q18"/>
  <c r="Q16"/>
  <c r="Q14"/>
  <c r="Q12"/>
  <c r="Q10"/>
  <c r="Q38"/>
  <c r="Q36"/>
  <c r="Q33"/>
  <c r="Q30"/>
  <c r="Q28"/>
  <c r="Q26"/>
  <c r="Q19"/>
  <c r="Q17"/>
  <c r="Q13"/>
  <c r="Q11"/>
  <c r="P42" l="1"/>
  <c r="P44" s="1"/>
  <c r="P48" s="1"/>
</calcChain>
</file>

<file path=xl/sharedStrings.xml><?xml version="1.0" encoding="utf-8"?>
<sst xmlns="http://schemas.openxmlformats.org/spreadsheetml/2006/main" count="1596" uniqueCount="206">
  <si>
    <t>Strategies</t>
  </si>
  <si>
    <t>YES</t>
  </si>
  <si>
    <t>NO</t>
  </si>
  <si>
    <t>NA</t>
  </si>
  <si>
    <t>¨</t>
  </si>
  <si>
    <t>Is your building doing this?</t>
  </si>
  <si>
    <t>If possible, aggregate plug loads on to dedicated electrical panels and integrate those circuits with the building control system to turn off all plug loads during unoccupied times.</t>
  </si>
  <si>
    <t>Conference Room Equipment</t>
  </si>
  <si>
    <t>Recommended Plug Loads Energy Reduction Strategies for Office Buildings</t>
  </si>
  <si>
    <t>Replace standard servers with blade servers</t>
  </si>
  <si>
    <t>Upgrade equipment such as coffee pots, toasters, and microwaves, with units that have limited parasitic loads from status LED lights or displays</t>
  </si>
  <si>
    <t>Remove underused vending machines</t>
  </si>
  <si>
    <t>Remove vending machine display lighting</t>
  </si>
  <si>
    <t>Replace motorized compact shelving units with hand crank compact shelving units</t>
  </si>
  <si>
    <t>Power and enable individual Ethernet switches based on occupant needs</t>
  </si>
  <si>
    <t>Use electrical outlet timers to power down miscellaneous loads when not in use (lobby displays, ice machines, exercise equipment, etc.)</t>
  </si>
  <si>
    <r>
      <t xml:space="preserve">100 kWh/year </t>
    </r>
    <r>
      <rPr>
        <sz val="11"/>
        <rFont val="Calibri"/>
        <family val="2"/>
        <scheme val="minor"/>
      </rPr>
      <t>for every standard phone replaced by a VOIP phone</t>
    </r>
  </si>
  <si>
    <r>
      <t xml:space="preserve">10 kWh/year </t>
    </r>
    <r>
      <rPr>
        <sz val="11"/>
        <rFont val="Calibri"/>
        <family val="2"/>
        <scheme val="minor"/>
      </rPr>
      <t>for every upgraded piece of equipment that does not have status lights and displays</t>
    </r>
  </si>
  <si>
    <r>
      <t xml:space="preserve">650 kWh/year </t>
    </r>
    <r>
      <rPr>
        <sz val="11"/>
        <rFont val="Calibri"/>
        <family val="2"/>
        <scheme val="minor"/>
      </rPr>
      <t>for every vending machine that has display lighting removed</t>
    </r>
  </si>
  <si>
    <r>
      <t xml:space="preserve">550 kWh/year </t>
    </r>
    <r>
      <rPr>
        <sz val="11"/>
        <rFont val="Calibri"/>
        <family val="2"/>
        <scheme val="minor"/>
      </rPr>
      <t>for every drinking fountain cooler that is removed or disconnected</t>
    </r>
  </si>
  <si>
    <t>Workstations</t>
  </si>
  <si>
    <t>Break Rooms and Kitchens</t>
  </si>
  <si>
    <t>Use LED backlit LCD televisions and energy-efficient projectors for conference room video equipment</t>
  </si>
  <si>
    <t>Small-Scale Food Service Areas</t>
  </si>
  <si>
    <t>Telecommunication Room Equipment</t>
  </si>
  <si>
    <t>Implement management policies to minimize or eliminate use of personal electronic equipment (personal coffee makers, fans, heaters, mini-refrigerators, decorative lighting, etc.)</t>
  </si>
  <si>
    <t>Task Lighting</t>
  </si>
  <si>
    <t>Phones</t>
  </si>
  <si>
    <t>Peripherals</t>
  </si>
  <si>
    <t>Personal Printers</t>
  </si>
  <si>
    <t>Personal Fax Machines</t>
  </si>
  <si>
    <t>Space Heaters</t>
  </si>
  <si>
    <t>Fans</t>
  </si>
  <si>
    <t>Radios</t>
  </si>
  <si>
    <t>Label Makers/Printers</t>
  </si>
  <si>
    <t>Desktop Computers</t>
  </si>
  <si>
    <t>Laptop Computers</t>
  </si>
  <si>
    <t>UPS Units</t>
  </si>
  <si>
    <t>Digital Photo Frames</t>
  </si>
  <si>
    <t>Cell Phone Battery Chargers</t>
  </si>
  <si>
    <t>Quantity of Devices</t>
  </si>
  <si>
    <t>Number of Users per Device</t>
  </si>
  <si>
    <t>Decorative Lighting</t>
  </si>
  <si>
    <t>Mini-Refrigerators</t>
  </si>
  <si>
    <t>Coffee Makers</t>
  </si>
  <si>
    <t>Full-Size Refrigerators</t>
  </si>
  <si>
    <t>Microwaves</t>
  </si>
  <si>
    <t>Water Coolers</t>
  </si>
  <si>
    <t>Water Heaters</t>
  </si>
  <si>
    <t>Water Filters</t>
  </si>
  <si>
    <t>Dishwashers</t>
  </si>
  <si>
    <t>Drinking Fountains</t>
  </si>
  <si>
    <t>Printers</t>
  </si>
  <si>
    <t>Copiers</t>
  </si>
  <si>
    <t>Fax Machines</t>
  </si>
  <si>
    <t>Paper Shredders</t>
  </si>
  <si>
    <t>Electric Pencil Sharpeners</t>
  </si>
  <si>
    <t>Electric Staplers</t>
  </si>
  <si>
    <t>Electric Hole Punchers</t>
  </si>
  <si>
    <t>Computer Monitors</t>
  </si>
  <si>
    <t>Plotters</t>
  </si>
  <si>
    <t>Ovens/Stoves/Ranges</t>
  </si>
  <si>
    <t>Televisions</t>
  </si>
  <si>
    <t>Projectors</t>
  </si>
  <si>
    <t>Smart Boards</t>
  </si>
  <si>
    <t>Audio Equipment</t>
  </si>
  <si>
    <t>Upright Freezers</t>
  </si>
  <si>
    <t>Chest Freezers</t>
  </si>
  <si>
    <t>Display Cases</t>
  </si>
  <si>
    <t>Food Warmers</t>
  </si>
  <si>
    <t>Cash Registers</t>
  </si>
  <si>
    <t>Credit Card Machines</t>
  </si>
  <si>
    <t>Blenders</t>
  </si>
  <si>
    <t>Popcorn Machine</t>
  </si>
  <si>
    <t>Telecommunication Rooms</t>
  </si>
  <si>
    <t>Conference Rooms</t>
  </si>
  <si>
    <t>Gyms and Fitness Rooms</t>
  </si>
  <si>
    <t>Treadmills</t>
  </si>
  <si>
    <t>Stationary Bicycles</t>
  </si>
  <si>
    <t>Scales</t>
  </si>
  <si>
    <t>Space</t>
  </si>
  <si>
    <t>Device</t>
  </si>
  <si>
    <t>Stereo Equipment</t>
  </si>
  <si>
    <t>Electric Information Displays</t>
  </si>
  <si>
    <t>Corridors</t>
  </si>
  <si>
    <t>Tool Battery Chargers</t>
  </si>
  <si>
    <t>Radio Battery Chargers</t>
  </si>
  <si>
    <t>Floor Cleaners</t>
  </si>
  <si>
    <t>Floor Polishers</t>
  </si>
  <si>
    <t>Heaters</t>
  </si>
  <si>
    <t>Server Room</t>
  </si>
  <si>
    <t>Storage Rooms</t>
  </si>
  <si>
    <t>Mechanical Rooms</t>
  </si>
  <si>
    <t>Standard Elevators</t>
  </si>
  <si>
    <t>Service Elevators</t>
  </si>
  <si>
    <t>Escalators</t>
  </si>
  <si>
    <t>Loading Docks</t>
  </si>
  <si>
    <t>Tool Rooms</t>
  </si>
  <si>
    <t>Restrooms</t>
  </si>
  <si>
    <t>First Aid and Medical Areas</t>
  </si>
  <si>
    <t>Security Rooms</t>
  </si>
  <si>
    <t>Print and Copy Rooms</t>
  </si>
  <si>
    <t>=</t>
  </si>
  <si>
    <t>kWh/year</t>
  </si>
  <si>
    <t>buildings</t>
  </si>
  <si>
    <t xml:space="preserve"> NUMBER OF LIKE BUILDINGS IN PORTFOLIO</t>
  </si>
  <si>
    <r>
      <t xml:space="preserve">Notes
</t>
    </r>
    <r>
      <rPr>
        <sz val="11"/>
        <color theme="1"/>
        <rFont val="Calibri"/>
        <family val="2"/>
        <scheme val="minor"/>
      </rPr>
      <t>(ex: size, age, technology, or usage patterns of equipment)</t>
    </r>
  </si>
  <si>
    <t>Personal Scanners/Copiers</t>
  </si>
  <si>
    <t>Product Databases:</t>
  </si>
  <si>
    <t>ENERGY STAR®</t>
  </si>
  <si>
    <t>EPEAT®</t>
  </si>
  <si>
    <t>Lobbies</t>
  </si>
  <si>
    <t>Toasters</t>
  </si>
  <si>
    <t>Elliptical Machines</t>
  </si>
  <si>
    <t>Quantity in Your Building</t>
  </si>
  <si>
    <t>Battery-Operated Towel Dispensers</t>
  </si>
  <si>
    <t>Replace aging, inefficient refrigerated vending machines with the most efficient, ENERGY STAR refrigerated vending machines</t>
  </si>
  <si>
    <t>N/A</t>
  </si>
  <si>
    <r>
      <t xml:space="preserve">3,500 kWh/year </t>
    </r>
    <r>
      <rPr>
        <sz val="11"/>
        <rFont val="Calibri"/>
        <family val="2"/>
        <scheme val="minor"/>
      </rPr>
      <t>for every refrigerated vending machine that is removed</t>
    </r>
  </si>
  <si>
    <r>
      <t>Is this device in the ENERGY STAR</t>
    </r>
    <r>
      <rPr>
        <b/>
        <sz val="11"/>
        <color theme="1"/>
        <rFont val="Calibri"/>
        <family val="2"/>
        <scheme val="minor"/>
      </rPr>
      <t xml:space="preserve"> or EPEAT</t>
    </r>
    <r>
      <rPr>
        <b/>
        <sz val="11"/>
        <color theme="1"/>
        <rFont val="Calibri"/>
        <family val="2"/>
        <scheme val="minor"/>
      </rPr>
      <t xml:space="preserve"> database?</t>
    </r>
  </si>
  <si>
    <t>Vertical Transport</t>
  </si>
  <si>
    <t>Additional Strategies</t>
  </si>
  <si>
    <r>
      <rPr>
        <vertAlign val="superscript"/>
        <sz val="11"/>
        <color theme="1"/>
        <rFont val="Calibri"/>
        <family val="2"/>
        <scheme val="minor"/>
      </rPr>
      <t>1</t>
    </r>
    <r>
      <rPr>
        <sz val="11"/>
        <color theme="1"/>
        <rFont val="Calibri"/>
        <family val="2"/>
        <scheme val="minor"/>
      </rPr>
      <t>Energy savings assume 10 business hours per work day</t>
    </r>
  </si>
  <si>
    <t>Remove underused refrigerators</t>
  </si>
  <si>
    <r>
      <t xml:space="preserve">400 kWh/year </t>
    </r>
    <r>
      <rPr>
        <sz val="11"/>
        <rFont val="Calibri"/>
        <family val="2"/>
        <scheme val="minor"/>
      </rPr>
      <t>for every underused refrigerator that is removed</t>
    </r>
  </si>
  <si>
    <t>Consolidate personal mini-refrigerators into a full-size shared refrigerator</t>
  </si>
  <si>
    <r>
      <t xml:space="preserve">350 kWh/year </t>
    </r>
    <r>
      <rPr>
        <sz val="11"/>
        <rFont val="Calibri"/>
        <family val="2"/>
        <scheme val="minor"/>
      </rPr>
      <t>for every mini-refrigerator that is removed</t>
    </r>
  </si>
  <si>
    <t>Remove or disconnect coolers from drinking fountains and bottle water coolers</t>
  </si>
  <si>
    <t>Replace aging, inefficient refrigerators with one of the most efficient, full-size ENERGY STAR®  refrigerators for every 60 people</t>
  </si>
  <si>
    <r>
      <t xml:space="preserve">400 kWh/year </t>
    </r>
    <r>
      <rPr>
        <sz val="11"/>
        <rFont val="Calibri"/>
        <family val="2"/>
        <scheme val="minor"/>
      </rPr>
      <t>for every inefficient refrigerator that is replaced</t>
    </r>
  </si>
  <si>
    <r>
      <t xml:space="preserve">1,500 kWh/year </t>
    </r>
    <r>
      <rPr>
        <sz val="11"/>
        <rFont val="Calibri"/>
        <family val="2"/>
        <scheme val="minor"/>
      </rPr>
      <t>for every inefficient refrigerated vending machine replaced</t>
    </r>
  </si>
  <si>
    <r>
      <t xml:space="preserve">550 kWh/year </t>
    </r>
    <r>
      <rPr>
        <sz val="11"/>
        <rFont val="Calibri"/>
        <family val="2"/>
        <scheme val="minor"/>
      </rPr>
      <t>for every drinking fountain or bottle water cooler that is replaced</t>
    </r>
  </si>
  <si>
    <r>
      <t xml:space="preserve">600 kWh/year </t>
    </r>
    <r>
      <rPr>
        <sz val="11"/>
        <rFont val="Calibri"/>
        <family val="2"/>
        <scheme val="minor"/>
      </rPr>
      <t>for every standard desktop computer replaced</t>
    </r>
  </si>
  <si>
    <t>Disable screensavers and enable computer power management settings to go into standby after 15 minutes of idle time</t>
  </si>
  <si>
    <t>Replace incandescent or fluorescent  task lighting with 6-W LED task lighting</t>
  </si>
  <si>
    <t>Consolidate multiple personal devices into a single multifunction device shared by as many as 60 people</t>
  </si>
  <si>
    <t>Control elevator lighting and ventilation with occupancy sensors</t>
  </si>
  <si>
    <t>Replace aging, inefficient refrigerators with one of the most efficient, full-size ENERGY STAR  refrigerators</t>
  </si>
  <si>
    <r>
      <t xml:space="preserve">30 kWh/year </t>
    </r>
    <r>
      <rPr>
        <sz val="11"/>
        <rFont val="Calibri"/>
        <family val="2"/>
        <scheme val="minor"/>
      </rPr>
      <t>for every piece of equipment that uses an electrical outlet timer</t>
    </r>
    <r>
      <rPr>
        <vertAlign val="superscript"/>
        <sz val="11"/>
        <rFont val="Calibri"/>
        <family val="2"/>
        <scheme val="minor"/>
      </rPr>
      <t>1</t>
    </r>
  </si>
  <si>
    <r>
      <t xml:space="preserve">130 kWh/year </t>
    </r>
    <r>
      <rPr>
        <sz val="11"/>
        <rFont val="Calibri"/>
        <family val="2"/>
        <scheme val="minor"/>
      </rPr>
      <t>for every CRT monitor that is replaced with an LED LCD monitor</t>
    </r>
    <r>
      <rPr>
        <vertAlign val="superscript"/>
        <sz val="11"/>
        <rFont val="Calibri"/>
        <family val="2"/>
        <scheme val="minor"/>
      </rPr>
      <t>1</t>
    </r>
    <r>
      <rPr>
        <sz val="11"/>
        <rFont val="Calibri"/>
        <family val="2"/>
        <scheme val="minor"/>
      </rPr>
      <t xml:space="preserve">
</t>
    </r>
    <r>
      <rPr>
        <b/>
        <sz val="11"/>
        <rFont val="Calibri"/>
        <family val="2"/>
        <scheme val="minor"/>
      </rPr>
      <t/>
    </r>
  </si>
  <si>
    <r>
      <t>25 kWh/year</t>
    </r>
    <r>
      <rPr>
        <sz val="11"/>
        <rFont val="Calibri"/>
        <family val="2"/>
        <scheme val="minor"/>
      </rPr>
      <t xml:space="preserve"> for every fluorescent LCD monitor that is replaced with an LED LCD monitor</t>
    </r>
    <r>
      <rPr>
        <vertAlign val="superscript"/>
        <sz val="11"/>
        <rFont val="Calibri"/>
        <family val="2"/>
        <scheme val="minor"/>
      </rPr>
      <t>1</t>
    </r>
  </si>
  <si>
    <r>
      <t xml:space="preserve">150 kWh/year </t>
    </r>
    <r>
      <rPr>
        <sz val="11"/>
        <rFont val="Calibri"/>
        <family val="2"/>
        <scheme val="minor"/>
      </rPr>
      <t>for every task light upgraded to efficient LED lighting</t>
    </r>
    <r>
      <rPr>
        <vertAlign val="superscript"/>
        <sz val="11"/>
        <rFont val="Calibri"/>
        <family val="2"/>
        <scheme val="minor"/>
      </rPr>
      <t>1</t>
    </r>
  </si>
  <si>
    <r>
      <t xml:space="preserve">75 kWh/year </t>
    </r>
    <r>
      <rPr>
        <sz val="11"/>
        <rFont val="Calibri"/>
        <family val="2"/>
        <scheme val="minor"/>
      </rPr>
      <t>for every piece of personal office equipment removed</t>
    </r>
    <r>
      <rPr>
        <vertAlign val="superscript"/>
        <sz val="11"/>
        <rFont val="Calibri"/>
        <family val="2"/>
        <scheme val="minor"/>
      </rPr>
      <t>1</t>
    </r>
  </si>
  <si>
    <r>
      <t xml:space="preserve">1,000 kWh/year </t>
    </r>
    <r>
      <rPr>
        <sz val="11"/>
        <rFont val="Calibri"/>
        <family val="2"/>
        <scheme val="minor"/>
      </rPr>
      <t>for every multi-function device set to go into standby after 15 minutes of idle time</t>
    </r>
    <r>
      <rPr>
        <vertAlign val="superscript"/>
        <sz val="11"/>
        <rFont val="Calibri"/>
        <family val="2"/>
        <scheme val="minor"/>
      </rPr>
      <t>1</t>
    </r>
  </si>
  <si>
    <r>
      <t xml:space="preserve">30 kWh/year </t>
    </r>
    <r>
      <rPr>
        <sz val="11"/>
        <rFont val="Calibri"/>
        <family val="2"/>
        <scheme val="minor"/>
      </rPr>
      <t>for every workstation that uses a power management surge protector</t>
    </r>
    <r>
      <rPr>
        <vertAlign val="superscript"/>
        <sz val="11"/>
        <rFont val="Calibri"/>
        <family val="2"/>
        <scheme val="minor"/>
      </rPr>
      <t>1</t>
    </r>
  </si>
  <si>
    <r>
      <t xml:space="preserve">1,000 kWh/year </t>
    </r>
    <r>
      <rPr>
        <sz val="11"/>
        <rFont val="Calibri"/>
        <family val="2"/>
        <scheme val="minor"/>
      </rPr>
      <t>for every elevator that is equipped with occupancy sensors</t>
    </r>
    <r>
      <rPr>
        <vertAlign val="superscript"/>
        <sz val="11"/>
        <rFont val="Calibri"/>
        <family val="2"/>
        <scheme val="minor"/>
      </rPr>
      <t>1</t>
    </r>
  </si>
  <si>
    <r>
      <t xml:space="preserve">9,000 kWh/year </t>
    </r>
    <r>
      <rPr>
        <sz val="11"/>
        <rFont val="Calibri"/>
        <family val="2"/>
        <scheme val="minor"/>
      </rPr>
      <t>for every escalator that is controlled</t>
    </r>
    <r>
      <rPr>
        <vertAlign val="superscript"/>
        <sz val="11"/>
        <rFont val="Calibri"/>
        <family val="2"/>
        <scheme val="minor"/>
      </rPr>
      <t>1</t>
    </r>
  </si>
  <si>
    <t>Implement an electrical outlet timer and/or occupancy sensor to power down A/V equipment during unoccupied hours</t>
  </si>
  <si>
    <t>Implement an efficient UPS and power distribution unit</t>
  </si>
  <si>
    <t>Load the UPS so it operates at peak efficiency</t>
  </si>
  <si>
    <t>Implement virtualization on blade servers to increase energy savings</t>
  </si>
  <si>
    <t>Implement hot aisle containment</t>
  </si>
  <si>
    <t>Implement economizing and evaporative cooling where applicable</t>
  </si>
  <si>
    <t>Capture waste heat from the servers</t>
  </si>
  <si>
    <t>Plug Load Walkthrough and Inventory</t>
  </si>
  <si>
    <t>Implement a load-managing device</t>
  </si>
  <si>
    <r>
      <t xml:space="preserve">950 kWh/year </t>
    </r>
    <r>
      <rPr>
        <sz val="11"/>
        <rFont val="Calibri"/>
        <family val="2"/>
        <scheme val="minor"/>
      </rPr>
      <t>for every refrigerated vending machine equipped with a load-managing device</t>
    </r>
  </si>
  <si>
    <t>Average Power During Business Hours (W)</t>
  </si>
  <si>
    <t>Number of Business Hours per Week</t>
  </si>
  <si>
    <t>If you answered "NO," enter the quantity for each piece of equipment below to determine the approximate savings in your building.</t>
  </si>
  <si>
    <t>Potential Energy Savings per Piece of Equipment</t>
  </si>
  <si>
    <t xml:space="preserve">X   </t>
  </si>
  <si>
    <t>Potential Savings for your Building</t>
  </si>
  <si>
    <t>Enter the number of business days per year at your building</t>
  </si>
  <si>
    <t>Enter the number of business hours per day at your building</t>
  </si>
  <si>
    <t>Enter your utility rate ($/kWh) at your building</t>
  </si>
  <si>
    <t xml:space="preserve"> TOTAL ANNUAL ENERGY SAVINGS</t>
  </si>
  <si>
    <t xml:space="preserve"> TOTAL ANNUAL COST SAVINGS</t>
  </si>
  <si>
    <t xml:space="preserve"> TOTAL PORTFOLIO ANNUAL COST SAVINGS</t>
  </si>
  <si>
    <t>/year</t>
  </si>
  <si>
    <t>Potential Annual Savings for your Building (kWh)</t>
  </si>
  <si>
    <r>
      <t xml:space="preserve">500 kWh/year </t>
    </r>
    <r>
      <rPr>
        <sz val="11"/>
        <rFont val="Calibri"/>
        <family val="2"/>
        <scheme val="minor"/>
      </rPr>
      <t>for every desktop computer with power management settings enabled</t>
    </r>
    <r>
      <rPr>
        <vertAlign val="superscript"/>
        <sz val="11"/>
        <rFont val="Calibri"/>
        <family val="2"/>
        <scheme val="minor"/>
      </rPr>
      <t>1</t>
    </r>
  </si>
  <si>
    <t xml:space="preserve">For each strategy listed here, answer the question "Is my building doing this?" If your response is "NO" for any strategy, fill out the adjacent cells to the right to determine the approximate savings the given strategy could yield in your building. Strategies that are listed without savings numbers are highly variable depending on the office building being assessed. </t>
  </si>
  <si>
    <t>Control the equipment with electrical outlet timers so they are powered down during nonbusiness hours</t>
  </si>
  <si>
    <t>Replace aging drinking fountains and bottled water coolers with the most efficient, ENERGY STAR noncooled drinking fountains</t>
  </si>
  <si>
    <t>Replace standard desktop computers with 30-W maximum miniature desktop or laptop computers</t>
  </si>
  <si>
    <t>Replace CRT monitors with 20-W maximum LED backlit LCD monitors</t>
  </si>
  <si>
    <t>Replace fluorescent backlit LCD monitors with 20-W maximum LED backlit LCD monitors</t>
  </si>
  <si>
    <t>Replace standard phones with 2-W maximum VoIP phones</t>
  </si>
  <si>
    <t>Enable the power option settings on the multifunction devices to go into standby after 15 minutes of idle time</t>
  </si>
  <si>
    <t>Implement power management surge protectors to reduce and eliminate the parasitic loads of equipment during nonbusiness hours</t>
  </si>
  <si>
    <t>Control escalators to operate only during business hours or when needed</t>
  </si>
  <si>
    <r>
      <t>You should perform a plug load walkthrough of all areas of your building.  For a complete plug load benchmark, meter the devices for one week or longer to develop an accurate use profile. Then calculate the average power draw during occupied and unoccupied hours. During the walkthrough, record device quantities and power use in the appropriate columns. Search the ENERGY STAR</t>
    </r>
    <r>
      <rPr>
        <sz val="11"/>
        <color theme="1"/>
        <rFont val="Calibri"/>
        <family val="2"/>
      </rPr>
      <t>®</t>
    </r>
    <r>
      <rPr>
        <sz val="11"/>
        <color theme="1"/>
        <rFont val="Calibri"/>
        <family val="2"/>
        <scheme val="minor"/>
      </rPr>
      <t xml:space="preserve"> and EPEAT</t>
    </r>
    <r>
      <rPr>
        <sz val="11"/>
        <color theme="1"/>
        <rFont val="Calibri"/>
        <family val="2"/>
      </rPr>
      <t>®</t>
    </r>
    <r>
      <rPr>
        <sz val="11"/>
        <color theme="1"/>
        <rFont val="Calibri"/>
        <family val="2"/>
        <scheme val="minor"/>
      </rPr>
      <t xml:space="preserve"> databases to determine if the current equipment stock is energy efficient.  If some pieces are not, replace them with efficient devices from the databases. Note whether the equipment is powered down during unoccupied hours. (See the Notes section to record comments about the equipment and how it is operated.) Energy saving strategies have been included.  
The following devices are common to office spaces. You may use the blank rows to add in devices that are not listed.  
</t>
    </r>
  </si>
  <si>
    <t>Average Power During Nonbusiness Hours (W)</t>
  </si>
  <si>
    <t>Does this device turn off during nonbusiness hours?</t>
  </si>
  <si>
    <t>Multifunction Devices</t>
  </si>
  <si>
    <r>
      <rPr>
        <sz val="10"/>
        <color theme="1"/>
        <rFont val="Calibri"/>
        <family val="2"/>
        <scheme val="minor"/>
      </rPr>
      <t xml:space="preserve">*Annual Energy = (52 </t>
    </r>
    <r>
      <rPr>
        <sz val="10"/>
        <color theme="1"/>
        <rFont val="Calibri"/>
        <family val="2"/>
      </rPr>
      <t>÷ 1000</t>
    </r>
    <r>
      <rPr>
        <sz val="10"/>
        <color theme="1"/>
        <rFont val="Calibri"/>
        <family val="2"/>
        <scheme val="minor"/>
      </rPr>
      <t xml:space="preserve"> × Ouantity of Devices) × {(Average Power During Business Hours × Number of Business Hours per Week) + (Average Power During Non-Business Hours × (168 </t>
    </r>
    <r>
      <rPr>
        <sz val="10"/>
        <color theme="1"/>
        <rFont val="Calibri"/>
        <family val="2"/>
      </rPr>
      <t>–</t>
    </r>
    <r>
      <rPr>
        <sz val="10"/>
        <color theme="1"/>
        <rFont val="Calibri"/>
        <family val="2"/>
        <scheme val="minor"/>
      </rPr>
      <t xml:space="preserve"> Number of Business Hours per Week))}</t>
    </r>
  </si>
  <si>
    <t>Refrigerated Vending Machines</t>
  </si>
  <si>
    <t>Nonrefrigerated Vending Machines</t>
  </si>
  <si>
    <t>Espresso Machines</t>
  </si>
  <si>
    <t>Stair Steppers</t>
  </si>
  <si>
    <t>Vacuum Cleaners</t>
  </si>
  <si>
    <t>Energy Saving Strategy</t>
  </si>
  <si>
    <r>
      <rPr>
        <b/>
        <sz val="10"/>
        <color theme="1"/>
        <rFont val="Calibri"/>
        <family val="2"/>
        <scheme val="minor"/>
      </rPr>
      <t>All Equipment:</t>
    </r>
    <r>
      <rPr>
        <sz val="10"/>
        <color theme="1"/>
        <rFont val="Calibri"/>
        <family val="2"/>
        <scheme val="minor"/>
      </rPr>
      <t xml:space="preserve">
Replace aging, inefficient equipment with the most efficient possible ENERGY STAR and EPEAT devices.
</t>
    </r>
    <r>
      <rPr>
        <b/>
        <sz val="10"/>
        <color theme="1"/>
        <rFont val="Calibri"/>
        <family val="2"/>
        <scheme val="minor"/>
      </rPr>
      <t>Refrigerators and Freezers:</t>
    </r>
    <r>
      <rPr>
        <sz val="10"/>
        <color theme="1"/>
        <rFont val="Calibri"/>
        <family val="2"/>
        <scheme val="minor"/>
      </rPr>
      <t xml:space="preserve">
Glass front refrigerators should be replaced with solid front refrigerators.  Mini-refrigerators should be consolidated into a single, full-size refrigerator used by at least 60 people.  
</t>
    </r>
    <r>
      <rPr>
        <b/>
        <sz val="10"/>
        <color theme="1"/>
        <rFont val="Calibri"/>
        <family val="2"/>
        <scheme val="minor"/>
      </rPr>
      <t>Vending Machines and Drinking Water:</t>
    </r>
    <r>
      <rPr>
        <sz val="10"/>
        <color theme="1"/>
        <rFont val="Calibri"/>
        <family val="2"/>
        <scheme val="minor"/>
      </rPr>
      <t xml:space="preserve">
Underused vending machines should be removed. The remaining machines should be delamped. Coolers should be removed or disconnected from drinking fountains. Filtered drinking water should be provided at the tap.
</t>
    </r>
    <r>
      <rPr>
        <b/>
        <sz val="10"/>
        <color theme="1"/>
        <rFont val="Calibri"/>
        <family val="2"/>
        <scheme val="minor"/>
      </rPr>
      <t>Miscellaneous Items:</t>
    </r>
    <r>
      <rPr>
        <sz val="10"/>
        <color theme="1"/>
        <rFont val="Calibri"/>
        <family val="2"/>
        <scheme val="minor"/>
      </rPr>
      <t xml:space="preserve">
The devices should be among the most energy efficient in the ENERGY STAR and EPEAT databases. If the type of device is not listed in the databases, the responsible party should work with the manufacturers to procure the most efficient equipment. These devices should be turned off during unoccupied hours. The equipment should be powered down through manual control and through power management devices such as electrical outlet timers or occupancy sensors. </t>
    </r>
  </si>
  <si>
    <r>
      <rPr>
        <b/>
        <sz val="9"/>
        <color theme="1"/>
        <rFont val="Calibri"/>
        <family val="2"/>
        <scheme val="minor"/>
      </rPr>
      <t>Computers and Monitors:</t>
    </r>
    <r>
      <rPr>
        <sz val="9"/>
        <color theme="1"/>
        <rFont val="Calibri"/>
        <family val="2"/>
        <scheme val="minor"/>
      </rPr>
      <t xml:space="preserve">
Desktop computers should be replaced with 30-W maximum laptop computers. Computer screensavers should be disabled and the power option settings enabled to go into standby after 15 minutes of idle time. All CRT monitors and fluorescent backlit LCD monitors should be replaced with 20-W maximum LED backlit LCD monitors.  
</t>
    </r>
    <r>
      <rPr>
        <b/>
        <sz val="9"/>
        <color theme="1"/>
        <rFont val="Calibri"/>
        <family val="2"/>
        <scheme val="minor"/>
      </rPr>
      <t>Task Lighting:</t>
    </r>
    <r>
      <rPr>
        <sz val="9"/>
        <color theme="1"/>
        <rFont val="Calibri"/>
        <family val="2"/>
        <scheme val="minor"/>
      </rPr>
      <t xml:space="preserve">
Incandescent and fluorescent  task lighting should be replaced with 6-W LED task lighting.
</t>
    </r>
    <r>
      <rPr>
        <b/>
        <sz val="9"/>
        <color theme="1"/>
        <rFont val="Calibri"/>
        <family val="2"/>
        <scheme val="minor"/>
      </rPr>
      <t xml:space="preserve">Phones:
</t>
    </r>
    <r>
      <rPr>
        <sz val="9"/>
        <color theme="1"/>
        <rFont val="Calibri"/>
        <family val="2"/>
        <scheme val="minor"/>
      </rPr>
      <t xml:space="preserve">Standard telephones should be replaced with 2-W maximum VOIP telephones.
</t>
    </r>
    <r>
      <rPr>
        <b/>
        <sz val="9"/>
        <color theme="1"/>
        <rFont val="Calibri"/>
        <family val="2"/>
        <scheme val="minor"/>
      </rPr>
      <t xml:space="preserve">Power Management:
</t>
    </r>
    <r>
      <rPr>
        <sz val="9"/>
        <color theme="1"/>
        <rFont val="Calibri"/>
        <family val="2"/>
        <scheme val="minor"/>
      </rPr>
      <t xml:space="preserve">All devices at the workstation should be powered by power management surge protectors to eliminate parasitic loads when the space is unoccupied.
</t>
    </r>
    <r>
      <rPr>
        <b/>
        <sz val="9"/>
        <color theme="1"/>
        <rFont val="Calibri"/>
        <family val="2"/>
        <scheme val="minor"/>
      </rPr>
      <t xml:space="preserve">
Printers, Copiers, Scanners, Fax Machines:</t>
    </r>
    <r>
      <rPr>
        <sz val="9"/>
        <color theme="1"/>
        <rFont val="Calibri"/>
        <family val="2"/>
        <scheme val="minor"/>
      </rPr>
      <t xml:space="preserve">
Personal office equipment should be consolidated into shared multifunction devices in print and copy rooms.
</t>
    </r>
    <r>
      <rPr>
        <b/>
        <sz val="9"/>
        <color theme="1"/>
        <rFont val="Calibri"/>
        <family val="2"/>
        <scheme val="minor"/>
      </rPr>
      <t>Miscellaneous Items:</t>
    </r>
    <r>
      <rPr>
        <sz val="9"/>
        <color theme="1"/>
        <rFont val="Calibri"/>
        <family val="2"/>
        <scheme val="minor"/>
      </rPr>
      <t xml:space="preserve">
Items not listed above should be eliminated from workstations. If they are critical, a valid business case must be made for their continued use. If allowed, these devices should be among the most energy efficient in the ENERGY STAR and EPEAT databases. If the type of device is not listed in the databases, the responsible party should work with the manufacturers to procure the most efficient equipment. If allowed, these devices should be turned off during unoccupied hours. The equipment should be powered down through manual control and through the power management surge protector.</t>
    </r>
  </si>
  <si>
    <t>The design team should specify the most efficient elevators available. The elevators should feature occupancy-controlled lighting and ventilation. Other devices should be among the most energy efficient in the ENERGY STAR and EPEAT databases. If the type of device is not listed in the databases, the responsible party should work with the manufacturers to procure the most efficient equipment. These devices should be turned off during unoccupied hours. The equipment should be powered down through manual control and through power management devices such as electrical outlet timers or occupancy sensors.</t>
  </si>
  <si>
    <r>
      <rPr>
        <b/>
        <sz val="10"/>
        <color theme="1"/>
        <rFont val="Calibri"/>
        <family val="2"/>
        <scheme val="minor"/>
      </rPr>
      <t xml:space="preserve">All Equipment:
</t>
    </r>
    <r>
      <rPr>
        <sz val="10"/>
        <color theme="1"/>
        <rFont val="Calibri"/>
        <family val="2"/>
        <scheme val="minor"/>
      </rPr>
      <t>Replace aging, inefficient equipment with the most efficient possible ENERGY STAR and EPEAT equipment.</t>
    </r>
    <r>
      <rPr>
        <b/>
        <sz val="10"/>
        <color theme="1"/>
        <rFont val="Calibri"/>
        <family val="2"/>
        <scheme val="minor"/>
      </rPr>
      <t xml:space="preserve">
Refrigerators and Freezers:</t>
    </r>
    <r>
      <rPr>
        <sz val="10"/>
        <color theme="1"/>
        <rFont val="Calibri"/>
        <family val="2"/>
        <scheme val="minor"/>
      </rPr>
      <t xml:space="preserve">
Glass front refrigerators and freezers should be replaced with solid front refrigerators and freezers.  Mini-refrigerators or freezers should be consolidated into a single, full-size refrigerator or freezer.  
</t>
    </r>
    <r>
      <rPr>
        <b/>
        <sz val="10"/>
        <color theme="1"/>
        <rFont val="Calibri"/>
        <family val="2"/>
        <scheme val="minor"/>
      </rPr>
      <t xml:space="preserve">
Power Management:</t>
    </r>
    <r>
      <rPr>
        <sz val="10"/>
        <color theme="1"/>
        <rFont val="Calibri"/>
        <family val="2"/>
        <scheme val="minor"/>
      </rPr>
      <t xml:space="preserve">
Electrical switches should be provided to disconnect power to the devices during nonbusiness hours.
</t>
    </r>
    <r>
      <rPr>
        <b/>
        <sz val="10"/>
        <color theme="1"/>
        <rFont val="Calibri"/>
        <family val="2"/>
        <scheme val="minor"/>
      </rPr>
      <t>Outside Vendors:</t>
    </r>
    <r>
      <rPr>
        <sz val="10"/>
        <color theme="1"/>
        <rFont val="Calibri"/>
        <family val="2"/>
        <scheme val="minor"/>
      </rPr>
      <t xml:space="preserve">
If operated by an external vendor, include contractual requirements for operator to disconnect power to all nonessential equipment.  
</t>
    </r>
    <r>
      <rPr>
        <b/>
        <sz val="10"/>
        <color theme="1"/>
        <rFont val="Calibri"/>
        <family val="2"/>
        <scheme val="minor"/>
      </rPr>
      <t xml:space="preserve">
Miscellaneous Items:</t>
    </r>
    <r>
      <rPr>
        <sz val="10"/>
        <color theme="1"/>
        <rFont val="Calibri"/>
        <family val="2"/>
        <scheme val="minor"/>
      </rPr>
      <t xml:space="preserve">
The devices should be among the most energy efficient in the ENERGY STAR and EPEAT databases. If the type of device is not listed in the databases, the responsible party should work with the manufacturers to procure the most efficient equipment. These devices should be turned off during unoccupied hours. The equipment should be powered down through manual control and through power management devices such as electrical outlet timers or occupancy sensors. </t>
    </r>
  </si>
  <si>
    <t xml:space="preserve">The devices should be among the most energy efficient in the ENERGY STAR and EPEAT databases. If the type of device is not listed in the databases, the responsible party should work with the manufacturers to procure the most efficient equipment. These devices should be turned off during unoccupied hours. The equipment should be powered down through manual control and through power management devices such as electrical outlet timers or occupancy sensors. </t>
  </si>
  <si>
    <t>The devices should be among the most energy efficient in the ENERGY STAR and EPEAT databases. If the type of device is not listed in the databases, the responsible party should work with the manufacturers to procure the most efficient equipment. These devices should be turned off during unoccupied hours. The equipment should be powered down through manual control and through power management devices such as electrical outlet timers or occupancy sensors. Vending machines should be delamped. Coolers should be removed or disconnected from drinking fountains.</t>
  </si>
  <si>
    <r>
      <t>The devices should be among the most energy efficient in the ENERGY STAR</t>
    </r>
    <r>
      <rPr>
        <sz val="10"/>
        <color theme="1"/>
        <rFont val="Calibri"/>
        <family val="2"/>
      </rPr>
      <t xml:space="preserve"> and EPEAT databases. If the type of device is not listed in the databases, the responsible party should work with the manufacturers to procure the most efficient equipment. These devices should be turned off during unoccupied hours. The equipment should be powered down through manual control and through power management devices such as electrical outlet timers or occupancy sensors.</t>
    </r>
  </si>
  <si>
    <r>
      <rPr>
        <b/>
        <sz val="9"/>
        <color theme="1"/>
        <rFont val="Calibri"/>
        <family val="2"/>
        <scheme val="minor"/>
      </rPr>
      <t>Computers and Monitors:</t>
    </r>
    <r>
      <rPr>
        <sz val="9"/>
        <color theme="1"/>
        <rFont val="Calibri"/>
        <family val="2"/>
        <scheme val="minor"/>
      </rPr>
      <t xml:space="preserve">
Desktop computers should be replaced with 30-W maximum laptop computers. Computer screensavers should be disabled and the power option settings enabled to go into standby after 15 minutes of idle time. All CRT monitors and fluorescent backlit LCD monitors should be replaced with 20-W maximum LED backlit LCD monitors.  
</t>
    </r>
    <r>
      <rPr>
        <b/>
        <sz val="9"/>
        <color theme="1"/>
        <rFont val="Calibri"/>
        <family val="2"/>
        <scheme val="minor"/>
      </rPr>
      <t>Printers, Copiers, Scanners, Fax Machines:</t>
    </r>
    <r>
      <rPr>
        <sz val="9"/>
        <color theme="1"/>
        <rFont val="Calibri"/>
        <family val="2"/>
        <scheme val="minor"/>
      </rPr>
      <t xml:space="preserve">
Printers, copiers, scanners, and fax machines should be consolidated into shared multifunction devices.
</t>
    </r>
    <r>
      <rPr>
        <b/>
        <sz val="9"/>
        <color theme="1"/>
        <rFont val="Calibri"/>
        <family val="2"/>
        <scheme val="minor"/>
      </rPr>
      <t xml:space="preserve">
Multi-Function Devices:</t>
    </r>
    <r>
      <rPr>
        <sz val="9"/>
        <color theme="1"/>
        <rFont val="Calibri"/>
        <family val="2"/>
        <scheme val="minor"/>
      </rPr>
      <t xml:space="preserve">
Each multifunction device should serve at least 60 occupants. The power option settings should be enabled to go into standby after 15 minutes of idle time
</t>
    </r>
    <r>
      <rPr>
        <b/>
        <sz val="9"/>
        <color theme="1"/>
        <rFont val="Calibri"/>
        <family val="2"/>
        <scheme val="minor"/>
      </rPr>
      <t>Miscellaneous Items:</t>
    </r>
    <r>
      <rPr>
        <sz val="9"/>
        <color theme="1"/>
        <rFont val="Calibri"/>
        <family val="2"/>
        <scheme val="minor"/>
      </rPr>
      <t xml:space="preserve">
Additional devices should be among the most energy efficient in the ENERGY STAR and EPEAT databases. If the type of device is not listed in the databases, the responsible party should work with the manufacturers to procure the most efficient equipment. These devices should be turned off during unoccupied hours. The equipment should be powered down through manual control and through power management devices such as electrical outlet timers or occupancy sensors. </t>
    </r>
  </si>
  <si>
    <t>Educate employees about the impacts of turning off equipment when it is not in use</t>
  </si>
  <si>
    <t>Implement a hot aisle/cold aisle configuration</t>
  </si>
  <si>
    <t>Replace glass front refrigerators with similarly sized solid-door refrigerators</t>
  </si>
  <si>
    <r>
      <t xml:space="preserve">600 kWh/year </t>
    </r>
    <r>
      <rPr>
        <sz val="11"/>
        <rFont val="Calibri"/>
        <family val="2"/>
        <scheme val="minor"/>
      </rPr>
      <t>for every glass front refrigerator that is replaced</t>
    </r>
  </si>
  <si>
    <t>Annual Energy Use (kWh)*</t>
  </si>
</sst>
</file>

<file path=xl/styles.xml><?xml version="1.0" encoding="utf-8"?>
<styleSheet xmlns="http://schemas.openxmlformats.org/spreadsheetml/2006/main">
  <numFmts count="2">
    <numFmt numFmtId="164" formatCode="&quot;$&quot;#,##0.00"/>
    <numFmt numFmtId="165" formatCode="&quot;$&quot;#,##0"/>
  </numFmts>
  <fonts count="18">
    <font>
      <sz val="11"/>
      <color theme="1"/>
      <name val="Calibri"/>
      <family val="2"/>
      <scheme val="minor"/>
    </font>
    <font>
      <b/>
      <sz val="11"/>
      <color theme="1"/>
      <name val="Calibri"/>
      <family val="2"/>
      <scheme val="minor"/>
    </font>
    <font>
      <sz val="11"/>
      <color theme="1"/>
      <name val="Wingdings"/>
      <charset val="2"/>
    </font>
    <font>
      <b/>
      <sz val="11"/>
      <name val="Calibri"/>
      <family val="2"/>
      <scheme val="minor"/>
    </font>
    <font>
      <vertAlign val="superscript"/>
      <sz val="11"/>
      <color theme="1"/>
      <name val="Calibri"/>
      <family val="2"/>
      <scheme val="minor"/>
    </font>
    <font>
      <sz val="11"/>
      <name val="Calibri"/>
      <family val="2"/>
      <scheme val="minor"/>
    </font>
    <font>
      <u/>
      <sz val="11"/>
      <name val="Calibri"/>
      <family val="2"/>
      <scheme val="minor"/>
    </font>
    <font>
      <sz val="11"/>
      <color theme="1"/>
      <name val="Calibri"/>
      <family val="2"/>
    </font>
    <font>
      <sz val="10"/>
      <color theme="1"/>
      <name val="Calibri"/>
      <family val="2"/>
      <scheme val="minor"/>
    </font>
    <font>
      <b/>
      <sz val="10"/>
      <color theme="1"/>
      <name val="Calibri"/>
      <family val="2"/>
      <scheme val="minor"/>
    </font>
    <font>
      <sz val="9"/>
      <color theme="1"/>
      <name val="Calibri"/>
      <family val="2"/>
      <scheme val="minor"/>
    </font>
    <font>
      <b/>
      <sz val="9"/>
      <color theme="1"/>
      <name val="Calibri"/>
      <family val="2"/>
      <scheme val="minor"/>
    </font>
    <font>
      <sz val="10"/>
      <color theme="1"/>
      <name val="Calibri"/>
      <family val="2"/>
    </font>
    <font>
      <u/>
      <sz val="11"/>
      <color theme="10"/>
      <name val="Calibri"/>
      <family val="2"/>
    </font>
    <font>
      <b/>
      <sz val="11"/>
      <color theme="0"/>
      <name val="Calibri"/>
      <family val="2"/>
      <scheme val="minor"/>
    </font>
    <font>
      <b/>
      <sz val="16"/>
      <color theme="0"/>
      <name val="Calibri"/>
      <family val="2"/>
      <scheme val="minor"/>
    </font>
    <font>
      <vertAlign val="superscript"/>
      <sz val="11"/>
      <name val="Calibri"/>
      <family val="2"/>
      <scheme val="minor"/>
    </font>
    <font>
      <b/>
      <sz val="12"/>
      <color theme="1"/>
      <name val="Calibri"/>
      <family val="2"/>
      <scheme val="minor"/>
    </font>
  </fonts>
  <fills count="8">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0"/>
        <bgColor indexed="64"/>
      </patternFill>
    </fill>
    <fill>
      <patternFill patternType="solid">
        <fgColor rgb="FF0079C1"/>
        <bgColor indexed="64"/>
      </patternFill>
    </fill>
    <fill>
      <patternFill patternType="solid">
        <fgColor rgb="FFFFC425"/>
        <bgColor indexed="64"/>
      </patternFill>
    </fill>
    <fill>
      <patternFill patternType="solid">
        <fgColor rgb="FF0070C0"/>
        <bgColor indexed="64"/>
      </patternFill>
    </fill>
  </fills>
  <borders count="75">
    <border>
      <left/>
      <right/>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diagonal/>
    </border>
    <border>
      <left style="thin">
        <color indexed="64"/>
      </left>
      <right style="medium">
        <color indexed="64"/>
      </right>
      <top/>
      <bottom/>
      <diagonal/>
    </border>
    <border>
      <left style="medium">
        <color indexed="64"/>
      </left>
      <right/>
      <top/>
      <bottom/>
      <diagonal/>
    </border>
    <border>
      <left/>
      <right style="medium">
        <color indexed="64"/>
      </right>
      <top/>
      <bottom/>
      <diagonal/>
    </border>
    <border>
      <left style="thin">
        <color indexed="64"/>
      </left>
      <right style="medium">
        <color indexed="64"/>
      </right>
      <top style="medium">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diagonal/>
    </border>
    <border>
      <left/>
      <right style="thin">
        <color indexed="64"/>
      </right>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top/>
      <bottom style="thin">
        <color indexed="64"/>
      </bottom>
      <diagonal/>
    </border>
    <border>
      <left/>
      <right style="thin">
        <color indexed="64"/>
      </right>
      <top style="thin">
        <color indexed="64"/>
      </top>
      <bottom/>
      <diagonal/>
    </border>
    <border>
      <left style="thin">
        <color indexed="64"/>
      </left>
      <right style="thin">
        <color theme="0"/>
      </right>
      <top style="medium">
        <color indexed="64"/>
      </top>
      <bottom/>
      <diagonal/>
    </border>
    <border>
      <left style="thin">
        <color theme="0"/>
      </left>
      <right style="thin">
        <color indexed="64"/>
      </right>
      <top style="medium">
        <color indexed="64"/>
      </top>
      <bottom/>
      <diagonal/>
    </border>
    <border>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diagonal/>
    </border>
    <border>
      <left style="thin">
        <color indexed="64"/>
      </left>
      <right/>
      <top style="medium">
        <color indexed="64"/>
      </top>
      <bottom style="medium">
        <color indexed="64"/>
      </bottom>
      <diagonal/>
    </border>
    <border>
      <left style="thin">
        <color theme="0"/>
      </left>
      <right/>
      <top style="medium">
        <color indexed="64"/>
      </top>
      <bottom/>
      <diagonal/>
    </border>
    <border>
      <left/>
      <right style="thin">
        <color theme="0"/>
      </right>
      <top style="medium">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2">
    <xf numFmtId="0" fontId="0" fillId="0" borderId="0"/>
    <xf numFmtId="0" fontId="13" fillId="0" borderId="0" applyNumberFormat="0" applyFill="0" applyBorder="0" applyAlignment="0" applyProtection="0">
      <alignment vertical="top"/>
      <protection locked="0"/>
    </xf>
  </cellStyleXfs>
  <cellXfs count="235">
    <xf numFmtId="0" fontId="0" fillId="0" borderId="0" xfId="0"/>
    <xf numFmtId="0" fontId="0" fillId="0" borderId="0" xfId="0" applyProtection="1">
      <protection hidden="1"/>
    </xf>
    <xf numFmtId="0" fontId="1" fillId="0" borderId="0" xfId="0" applyFont="1" applyAlignment="1" applyProtection="1">
      <alignment horizontal="left" vertical="center" wrapText="1"/>
      <protection hidden="1"/>
    </xf>
    <xf numFmtId="0" fontId="13" fillId="0" borderId="0" xfId="1" applyAlignment="1" applyProtection="1">
      <alignment horizontal="left" vertical="center" wrapText="1"/>
      <protection hidden="1"/>
    </xf>
    <xf numFmtId="0" fontId="14" fillId="5" borderId="43" xfId="0" applyFont="1" applyFill="1" applyBorder="1" applyAlignment="1" applyProtection="1">
      <alignment horizontal="center" vertical="center"/>
      <protection hidden="1"/>
    </xf>
    <xf numFmtId="0" fontId="14" fillId="5" borderId="23" xfId="0" applyFont="1" applyFill="1" applyBorder="1" applyAlignment="1" applyProtection="1">
      <alignment horizontal="center" vertical="center"/>
      <protection hidden="1"/>
    </xf>
    <xf numFmtId="0" fontId="14" fillId="7" borderId="24" xfId="0" applyFont="1" applyFill="1" applyBorder="1" applyAlignment="1" applyProtection="1">
      <alignment horizontal="center" vertical="center"/>
      <protection hidden="1"/>
    </xf>
    <xf numFmtId="0" fontId="0" fillId="3" borderId="7" xfId="0" applyFill="1" applyBorder="1" applyAlignment="1" applyProtection="1">
      <alignment vertical="center" textRotation="90"/>
      <protection hidden="1"/>
    </xf>
    <xf numFmtId="0" fontId="0" fillId="3" borderId="5" xfId="0" applyFill="1" applyBorder="1" applyAlignment="1" applyProtection="1">
      <alignment vertical="center" textRotation="90"/>
      <protection hidden="1"/>
    </xf>
    <xf numFmtId="0" fontId="0" fillId="3" borderId="17" xfId="0" applyFill="1" applyBorder="1" applyAlignment="1" applyProtection="1">
      <alignment vertical="center" textRotation="90"/>
      <protection hidden="1"/>
    </xf>
    <xf numFmtId="0" fontId="0" fillId="3" borderId="0" xfId="0" applyFill="1" applyBorder="1" applyAlignment="1" applyProtection="1">
      <alignment vertical="center" textRotation="90"/>
      <protection hidden="1"/>
    </xf>
    <xf numFmtId="0" fontId="0" fillId="3" borderId="20" xfId="0" applyFill="1" applyBorder="1" applyAlignment="1" applyProtection="1">
      <alignment vertical="center" textRotation="90"/>
      <protection hidden="1"/>
    </xf>
    <xf numFmtId="0" fontId="0" fillId="0" borderId="37" xfId="0" applyBorder="1" applyProtection="1">
      <protection locked="0"/>
    </xf>
    <xf numFmtId="0" fontId="0" fillId="0" borderId="28" xfId="0" applyBorder="1" applyProtection="1">
      <protection locked="0"/>
    </xf>
    <xf numFmtId="0" fontId="0" fillId="0" borderId="51" xfId="0" applyBorder="1" applyProtection="1">
      <protection locked="0"/>
    </xf>
    <xf numFmtId="0" fontId="0" fillId="0" borderId="10" xfId="0" applyBorder="1" applyProtection="1">
      <protection locked="0"/>
    </xf>
    <xf numFmtId="0" fontId="0" fillId="0" borderId="43" xfId="0" applyBorder="1" applyProtection="1">
      <protection locked="0"/>
    </xf>
    <xf numFmtId="0" fontId="0" fillId="0" borderId="27" xfId="0" applyBorder="1" applyProtection="1">
      <protection locked="0"/>
    </xf>
    <xf numFmtId="0" fontId="0" fillId="0" borderId="42" xfId="0" applyBorder="1" applyProtection="1">
      <protection locked="0"/>
    </xf>
    <xf numFmtId="0" fontId="0" fillId="0" borderId="13" xfId="0" applyBorder="1" applyProtection="1">
      <protection locked="0"/>
    </xf>
    <xf numFmtId="0" fontId="0" fillId="0" borderId="53" xfId="0" applyBorder="1" applyProtection="1">
      <protection locked="0"/>
    </xf>
    <xf numFmtId="0" fontId="0" fillId="0" borderId="30" xfId="0" applyBorder="1" applyProtection="1">
      <protection locked="0"/>
    </xf>
    <xf numFmtId="0" fontId="0" fillId="0" borderId="2" xfId="0" applyBorder="1" applyProtection="1">
      <protection locked="0"/>
    </xf>
    <xf numFmtId="0" fontId="0" fillId="0" borderId="21" xfId="0" applyBorder="1" applyProtection="1">
      <protection locked="0"/>
    </xf>
    <xf numFmtId="0" fontId="0" fillId="0" borderId="23" xfId="0" applyBorder="1" applyProtection="1">
      <protection locked="0"/>
    </xf>
    <xf numFmtId="0" fontId="0" fillId="0" borderId="13" xfId="0" applyBorder="1" applyAlignment="1" applyProtection="1">
      <alignment vertical="center" wrapText="1"/>
      <protection locked="0"/>
    </xf>
    <xf numFmtId="0" fontId="0" fillId="0" borderId="10" xfId="0" applyBorder="1" applyAlignment="1" applyProtection="1">
      <alignment vertical="center" wrapText="1"/>
      <protection locked="0"/>
    </xf>
    <xf numFmtId="0" fontId="0" fillId="0" borderId="27" xfId="0" applyBorder="1" applyAlignment="1" applyProtection="1">
      <alignment vertical="center" wrapText="1"/>
      <protection locked="0"/>
    </xf>
    <xf numFmtId="0" fontId="0" fillId="0" borderId="28" xfId="0" applyBorder="1" applyAlignment="1" applyProtection="1">
      <alignment vertical="center" wrapText="1"/>
      <protection locked="0"/>
    </xf>
    <xf numFmtId="0" fontId="0" fillId="0" borderId="47" xfId="0" applyBorder="1" applyAlignment="1" applyProtection="1">
      <alignment vertical="center" wrapText="1"/>
      <protection locked="0"/>
    </xf>
    <xf numFmtId="0" fontId="0" fillId="0" borderId="50" xfId="0" applyBorder="1" applyAlignment="1" applyProtection="1">
      <alignment vertical="center" wrapText="1"/>
      <protection locked="0"/>
    </xf>
    <xf numFmtId="0" fontId="0" fillId="0" borderId="48" xfId="0" applyBorder="1" applyAlignment="1" applyProtection="1">
      <alignment vertical="center" wrapText="1"/>
      <protection locked="0"/>
    </xf>
    <xf numFmtId="0" fontId="0" fillId="0" borderId="52" xfId="0" applyBorder="1" applyAlignment="1" applyProtection="1">
      <alignment vertical="center" wrapText="1"/>
      <protection locked="0"/>
    </xf>
    <xf numFmtId="0" fontId="2" fillId="0" borderId="37" xfId="0" applyFont="1" applyBorder="1" applyAlignment="1" applyProtection="1">
      <alignment horizontal="center" vertical="center"/>
      <protection locked="0"/>
    </xf>
    <xf numFmtId="0" fontId="2" fillId="0" borderId="1" xfId="0" applyFont="1" applyBorder="1" applyAlignment="1" applyProtection="1">
      <alignment horizontal="center" vertical="center"/>
      <protection locked="0"/>
    </xf>
    <xf numFmtId="0" fontId="2" fillId="0" borderId="29" xfId="0" applyFont="1" applyBorder="1" applyAlignment="1" applyProtection="1">
      <alignment horizontal="center" vertical="center"/>
      <protection locked="0"/>
    </xf>
    <xf numFmtId="0" fontId="0" fillId="0" borderId="49" xfId="0" applyBorder="1" applyProtection="1">
      <protection locked="0"/>
    </xf>
    <xf numFmtId="0" fontId="0" fillId="0" borderId="50" xfId="0" applyBorder="1" applyProtection="1">
      <protection locked="0"/>
    </xf>
    <xf numFmtId="0" fontId="2" fillId="0" borderId="26" xfId="0" applyFont="1" applyBorder="1" applyAlignment="1" applyProtection="1">
      <alignment horizontal="center" vertical="center"/>
      <protection locked="0"/>
    </xf>
    <xf numFmtId="0" fontId="2" fillId="0" borderId="38" xfId="0" applyFont="1" applyBorder="1" applyAlignment="1" applyProtection="1">
      <alignment horizontal="center" vertical="center"/>
      <protection locked="0"/>
    </xf>
    <xf numFmtId="0" fontId="2" fillId="0" borderId="39" xfId="0" applyFont="1" applyBorder="1" applyAlignment="1" applyProtection="1">
      <alignment horizontal="center" vertical="center"/>
      <protection locked="0"/>
    </xf>
    <xf numFmtId="0" fontId="0" fillId="0" borderId="48" xfId="0" applyBorder="1" applyProtection="1">
      <protection locked="0"/>
    </xf>
    <xf numFmtId="0" fontId="2" fillId="0" borderId="42" xfId="0" applyFont="1" applyBorder="1" applyAlignment="1" applyProtection="1">
      <alignment horizontal="center" vertical="center"/>
      <protection locked="0"/>
    </xf>
    <xf numFmtId="0" fontId="2" fillId="0" borderId="2" xfId="0" applyFont="1" applyBorder="1" applyAlignment="1" applyProtection="1">
      <alignment horizontal="center" vertical="center"/>
      <protection locked="0"/>
    </xf>
    <xf numFmtId="0" fontId="2" fillId="0" borderId="3" xfId="0" applyFont="1" applyBorder="1" applyAlignment="1" applyProtection="1">
      <alignment horizontal="center" vertical="center"/>
      <protection locked="0"/>
    </xf>
    <xf numFmtId="0" fontId="0" fillId="0" borderId="47" xfId="0" applyBorder="1" applyProtection="1">
      <protection locked="0"/>
    </xf>
    <xf numFmtId="0" fontId="0" fillId="0" borderId="52" xfId="0" applyBorder="1" applyProtection="1">
      <protection locked="0"/>
    </xf>
    <xf numFmtId="0" fontId="2" fillId="0" borderId="54" xfId="0" applyFont="1" applyBorder="1" applyAlignment="1" applyProtection="1">
      <alignment horizontal="center" vertical="center"/>
      <protection locked="0"/>
    </xf>
    <xf numFmtId="0" fontId="0" fillId="0" borderId="55" xfId="0" applyBorder="1" applyAlignment="1" applyProtection="1">
      <alignment vertical="center" wrapText="1"/>
      <protection locked="0"/>
    </xf>
    <xf numFmtId="0" fontId="0" fillId="0" borderId="35" xfId="0" applyBorder="1" applyAlignment="1" applyProtection="1">
      <alignment vertical="center" wrapText="1"/>
      <protection locked="0"/>
    </xf>
    <xf numFmtId="0" fontId="0" fillId="0" borderId="45" xfId="0" applyBorder="1" applyAlignment="1" applyProtection="1">
      <alignment vertical="center" wrapText="1"/>
      <protection locked="0"/>
    </xf>
    <xf numFmtId="0" fontId="0" fillId="0" borderId="44" xfId="0" applyBorder="1" applyAlignment="1" applyProtection="1">
      <alignment vertical="center" wrapText="1"/>
      <protection locked="0"/>
    </xf>
    <xf numFmtId="0" fontId="0" fillId="0" borderId="56" xfId="0" applyBorder="1" applyAlignment="1" applyProtection="1">
      <alignment vertical="center" wrapText="1"/>
      <protection locked="0"/>
    </xf>
    <xf numFmtId="0" fontId="0" fillId="4" borderId="0" xfId="0" applyFill="1" applyProtection="1">
      <protection hidden="1"/>
    </xf>
    <xf numFmtId="0" fontId="2" fillId="0" borderId="14" xfId="0" applyFont="1" applyBorder="1" applyAlignment="1" applyProtection="1">
      <alignment horizontal="center" vertical="center"/>
      <protection locked="0"/>
    </xf>
    <xf numFmtId="0" fontId="2" fillId="0" borderId="28" xfId="0" applyFont="1" applyBorder="1" applyAlignment="1" applyProtection="1">
      <alignment horizontal="center" vertical="center"/>
      <protection locked="0"/>
    </xf>
    <xf numFmtId="0" fontId="2" fillId="0" borderId="46" xfId="0" applyFont="1" applyBorder="1" applyAlignment="1" applyProtection="1">
      <alignment horizontal="center" vertical="center"/>
      <protection locked="0"/>
    </xf>
    <xf numFmtId="3" fontId="0" fillId="0" borderId="46" xfId="0" applyNumberFormat="1" applyFont="1" applyBorder="1" applyAlignment="1" applyProtection="1">
      <alignment horizontal="left" vertical="center"/>
      <protection locked="0"/>
    </xf>
    <xf numFmtId="3" fontId="0" fillId="0" borderId="12" xfId="0" applyNumberFormat="1" applyFont="1" applyBorder="1" applyAlignment="1" applyProtection="1">
      <alignment horizontal="left" vertical="center"/>
      <protection locked="0"/>
    </xf>
    <xf numFmtId="3" fontId="0" fillId="0" borderId="64" xfId="0" applyNumberFormat="1" applyFont="1" applyBorder="1" applyAlignment="1" applyProtection="1">
      <alignment horizontal="left" vertical="center"/>
      <protection locked="0"/>
    </xf>
    <xf numFmtId="3" fontId="0" fillId="0" borderId="61" xfId="0" applyNumberFormat="1" applyFont="1" applyBorder="1" applyAlignment="1" applyProtection="1">
      <alignment horizontal="left" vertical="center"/>
      <protection locked="0"/>
    </xf>
    <xf numFmtId="0" fontId="0" fillId="0" borderId="0" xfId="0" applyProtection="1"/>
    <xf numFmtId="0" fontId="1" fillId="0" borderId="0" xfId="0" applyFont="1" applyProtection="1"/>
    <xf numFmtId="0" fontId="1" fillId="0" borderId="0" xfId="0" applyFont="1" applyAlignment="1" applyProtection="1">
      <alignment vertical="center" wrapText="1"/>
    </xf>
    <xf numFmtId="0" fontId="0" fillId="0" borderId="0" xfId="0" applyAlignment="1" applyProtection="1">
      <alignment wrapText="1"/>
    </xf>
    <xf numFmtId="0" fontId="5" fillId="0" borderId="28" xfId="0" quotePrefix="1" applyFont="1" applyBorder="1" applyAlignment="1" applyProtection="1">
      <alignment horizontal="center" vertical="center"/>
    </xf>
    <xf numFmtId="0" fontId="0" fillId="4" borderId="0" xfId="0" applyFill="1" applyProtection="1"/>
    <xf numFmtId="0" fontId="0" fillId="0" borderId="0" xfId="0" applyProtection="1">
      <protection locked="0"/>
    </xf>
    <xf numFmtId="0" fontId="5" fillId="0" borderId="0" xfId="0" applyFont="1" applyProtection="1">
      <protection locked="0"/>
    </xf>
    <xf numFmtId="164" fontId="0" fillId="0" borderId="0" xfId="0" applyNumberFormat="1" applyAlignment="1" applyProtection="1">
      <alignment horizontal="center" vertical="center"/>
    </xf>
    <xf numFmtId="0" fontId="0" fillId="0" borderId="0" xfId="0" applyBorder="1" applyAlignment="1" applyProtection="1">
      <alignment horizontal="center" vertical="top" wrapText="1"/>
    </xf>
    <xf numFmtId="0" fontId="0" fillId="0" borderId="0" xfId="0" applyFill="1" applyAlignment="1" applyProtection="1">
      <alignment horizontal="left" vertical="center" wrapText="1"/>
    </xf>
    <xf numFmtId="0" fontId="0" fillId="0" borderId="28" xfId="0" applyBorder="1" applyAlignment="1" applyProtection="1">
      <alignment horizontal="right" vertical="center"/>
    </xf>
    <xf numFmtId="3" fontId="0" fillId="0" borderId="68" xfId="0" applyNumberFormat="1" applyBorder="1" applyAlignment="1" applyProtection="1">
      <alignment horizontal="center" vertical="center"/>
    </xf>
    <xf numFmtId="0" fontId="0" fillId="0" borderId="10" xfId="0" applyBorder="1" applyAlignment="1" applyProtection="1">
      <alignment horizontal="right" vertical="center"/>
    </xf>
    <xf numFmtId="0" fontId="5" fillId="0" borderId="10" xfId="0" quotePrefix="1" applyFont="1" applyBorder="1" applyAlignment="1" applyProtection="1">
      <alignment horizontal="center" vertical="center"/>
    </xf>
    <xf numFmtId="3" fontId="0" fillId="0" borderId="36" xfId="0" applyNumberFormat="1" applyBorder="1" applyAlignment="1" applyProtection="1">
      <alignment horizontal="center" vertical="center"/>
    </xf>
    <xf numFmtId="0" fontId="0" fillId="0" borderId="30" xfId="0" applyBorder="1" applyAlignment="1" applyProtection="1">
      <alignment horizontal="right" vertical="center"/>
    </xf>
    <xf numFmtId="0" fontId="5" fillId="0" borderId="30" xfId="0" quotePrefix="1" applyFont="1" applyBorder="1" applyAlignment="1" applyProtection="1">
      <alignment horizontal="center" vertical="center"/>
    </xf>
    <xf numFmtId="3" fontId="0" fillId="0" borderId="69" xfId="0" applyNumberFormat="1" applyBorder="1" applyAlignment="1" applyProtection="1">
      <alignment horizontal="center" vertical="center"/>
    </xf>
    <xf numFmtId="0" fontId="0" fillId="0" borderId="27" xfId="0" applyBorder="1" applyAlignment="1" applyProtection="1">
      <alignment horizontal="right" vertical="center"/>
    </xf>
    <xf numFmtId="0" fontId="5" fillId="0" borderId="27" xfId="0" quotePrefix="1" applyFont="1" applyBorder="1" applyAlignment="1" applyProtection="1">
      <alignment horizontal="center" vertical="center"/>
    </xf>
    <xf numFmtId="3" fontId="0" fillId="0" borderId="41" xfId="0" applyNumberFormat="1" applyBorder="1" applyAlignment="1" applyProtection="1">
      <alignment horizontal="center" vertical="center"/>
    </xf>
    <xf numFmtId="0" fontId="1" fillId="4" borderId="0" xfId="0" applyFont="1" applyFill="1" applyBorder="1" applyAlignment="1" applyProtection="1">
      <alignment horizontal="center" vertical="center" wrapText="1"/>
    </xf>
    <xf numFmtId="0" fontId="6" fillId="4" borderId="0" xfId="0" applyFont="1" applyFill="1" applyBorder="1" applyAlignment="1" applyProtection="1">
      <alignment horizontal="center" vertical="center"/>
    </xf>
    <xf numFmtId="0" fontId="5" fillId="4" borderId="0" xfId="0" applyFont="1" applyFill="1" applyBorder="1" applyAlignment="1" applyProtection="1">
      <alignment horizontal="left" vertical="center"/>
    </xf>
    <xf numFmtId="0" fontId="0" fillId="0" borderId="0" xfId="0" applyFill="1" applyAlignment="1" applyProtection="1">
      <alignment horizontal="center" vertical="center" wrapText="1"/>
      <protection locked="0"/>
    </xf>
    <xf numFmtId="164" fontId="0" fillId="0" borderId="0" xfId="0" applyNumberFormat="1" applyAlignment="1" applyProtection="1">
      <alignment horizontal="center" vertical="center"/>
      <protection locked="0"/>
    </xf>
    <xf numFmtId="0" fontId="0" fillId="3" borderId="4" xfId="0" applyFill="1" applyBorder="1" applyAlignment="1" applyProtection="1">
      <alignment vertical="center" textRotation="90"/>
    </xf>
    <xf numFmtId="0" fontId="0" fillId="3" borderId="7" xfId="0" applyFill="1" applyBorder="1" applyAlignment="1" applyProtection="1">
      <alignment vertical="center" textRotation="90"/>
    </xf>
    <xf numFmtId="0" fontId="0" fillId="3" borderId="0" xfId="0" applyFill="1" applyBorder="1" applyAlignment="1" applyProtection="1">
      <alignment vertical="center" textRotation="90"/>
    </xf>
    <xf numFmtId="0" fontId="0" fillId="3" borderId="17" xfId="0" applyFill="1" applyBorder="1" applyAlignment="1" applyProtection="1">
      <alignment vertical="center" textRotation="90"/>
    </xf>
    <xf numFmtId="0" fontId="0" fillId="3" borderId="20" xfId="0" applyFill="1" applyBorder="1" applyAlignment="1" applyProtection="1">
      <alignment vertical="center" textRotation="90"/>
    </xf>
    <xf numFmtId="0" fontId="0" fillId="0" borderId="3" xfId="0" applyBorder="1" applyProtection="1">
      <protection locked="0" hidden="1"/>
    </xf>
    <xf numFmtId="0" fontId="0" fillId="0" borderId="29" xfId="0" applyBorder="1" applyProtection="1">
      <protection locked="0" hidden="1"/>
    </xf>
    <xf numFmtId="0" fontId="0" fillId="0" borderId="22" xfId="0" applyBorder="1" applyProtection="1">
      <protection locked="0" hidden="1"/>
    </xf>
    <xf numFmtId="0" fontId="0" fillId="0" borderId="39" xfId="0" applyBorder="1" applyProtection="1">
      <protection locked="0" hidden="1"/>
    </xf>
    <xf numFmtId="0" fontId="0" fillId="0" borderId="24" xfId="0" applyBorder="1" applyProtection="1">
      <protection locked="0" hidden="1"/>
    </xf>
    <xf numFmtId="0" fontId="0" fillId="6" borderId="4" xfId="0" applyFill="1" applyBorder="1" applyProtection="1"/>
    <xf numFmtId="0" fontId="0" fillId="6" borderId="7" xfId="0" applyFill="1" applyBorder="1" applyProtection="1"/>
    <xf numFmtId="0" fontId="0" fillId="6" borderId="5" xfId="0" applyFill="1" applyBorder="1" applyProtection="1"/>
    <xf numFmtId="0" fontId="0" fillId="0" borderId="30" xfId="0" applyBorder="1" applyAlignment="1" applyProtection="1">
      <alignment vertical="center" wrapText="1"/>
      <protection locked="0"/>
    </xf>
    <xf numFmtId="0" fontId="0" fillId="0" borderId="73" xfId="0" applyBorder="1" applyProtection="1">
      <protection locked="0"/>
    </xf>
    <xf numFmtId="0" fontId="0" fillId="0" borderId="74" xfId="0" applyBorder="1" applyProtection="1">
      <protection locked="0" hidden="1"/>
    </xf>
    <xf numFmtId="0" fontId="0" fillId="0" borderId="0" xfId="0" applyAlignment="1" applyProtection="1">
      <alignment horizontal="left" vertical="center" wrapText="1"/>
      <protection hidden="1"/>
    </xf>
    <xf numFmtId="0" fontId="8" fillId="0" borderId="18" xfId="0" applyFont="1" applyBorder="1" applyAlignment="1" applyProtection="1">
      <alignment horizontal="left" vertical="center" wrapText="1"/>
      <protection hidden="1"/>
    </xf>
    <xf numFmtId="0" fontId="8" fillId="0" borderId="33" xfId="0" applyFont="1" applyBorder="1" applyAlignment="1" applyProtection="1">
      <alignment horizontal="left" vertical="center" wrapText="1"/>
      <protection hidden="1"/>
    </xf>
    <xf numFmtId="0" fontId="8" fillId="0" borderId="6" xfId="0" applyFont="1" applyBorder="1" applyAlignment="1" applyProtection="1">
      <alignment horizontal="left" vertical="center" wrapText="1"/>
      <protection hidden="1"/>
    </xf>
    <xf numFmtId="0" fontId="15" fillId="5" borderId="0" xfId="0" applyFont="1" applyFill="1" applyAlignment="1" applyProtection="1">
      <alignment horizontal="center" vertical="center"/>
      <protection hidden="1"/>
    </xf>
    <xf numFmtId="0" fontId="10" fillId="0" borderId="18" xfId="0" applyFont="1" applyBorder="1" applyAlignment="1" applyProtection="1">
      <alignment horizontal="left" vertical="center" wrapText="1"/>
      <protection hidden="1"/>
    </xf>
    <xf numFmtId="0" fontId="10" fillId="0" borderId="33" xfId="0" applyFont="1" applyBorder="1" applyAlignment="1" applyProtection="1">
      <alignment horizontal="left" vertical="center" wrapText="1"/>
      <protection hidden="1"/>
    </xf>
    <xf numFmtId="0" fontId="10" fillId="0" borderId="6" xfId="0" applyFont="1" applyBorder="1" applyAlignment="1" applyProtection="1">
      <alignment horizontal="left" vertical="center" wrapText="1"/>
      <protection hidden="1"/>
    </xf>
    <xf numFmtId="0" fontId="1" fillId="6" borderId="57" xfId="0" applyFont="1" applyFill="1" applyBorder="1" applyAlignment="1" applyProtection="1">
      <alignment horizontal="center" vertical="center" textRotation="90" wrapText="1"/>
    </xf>
    <xf numFmtId="0" fontId="1" fillId="6" borderId="59" xfId="0" applyFont="1" applyFill="1" applyBorder="1" applyAlignment="1" applyProtection="1">
      <alignment horizontal="center" vertical="center" textRotation="90" wrapText="1"/>
    </xf>
    <xf numFmtId="0" fontId="1" fillId="6" borderId="58" xfId="0" applyFont="1" applyFill="1" applyBorder="1" applyAlignment="1" applyProtection="1">
      <alignment horizontal="center" vertical="center" textRotation="90" wrapText="1"/>
    </xf>
    <xf numFmtId="0" fontId="1" fillId="6" borderId="8" xfId="0" applyFont="1" applyFill="1" applyBorder="1" applyAlignment="1" applyProtection="1">
      <alignment horizontal="center" vertical="center" textRotation="90"/>
    </xf>
    <xf numFmtId="0" fontId="1" fillId="6" borderId="25" xfId="0" applyFont="1" applyFill="1" applyBorder="1" applyAlignment="1" applyProtection="1">
      <alignment horizontal="center" vertical="center" textRotation="90"/>
    </xf>
    <xf numFmtId="0" fontId="1" fillId="6" borderId="26" xfId="0" applyFont="1" applyFill="1" applyBorder="1" applyAlignment="1" applyProtection="1">
      <alignment horizontal="center" vertical="center" textRotation="90"/>
    </xf>
    <xf numFmtId="0" fontId="1" fillId="6" borderId="16" xfId="0" applyFont="1" applyFill="1" applyBorder="1" applyAlignment="1" applyProtection="1">
      <alignment horizontal="center" vertical="center" textRotation="90" wrapText="1"/>
    </xf>
    <xf numFmtId="0" fontId="1" fillId="6" borderId="32" xfId="0" applyFont="1" applyFill="1" applyBorder="1" applyAlignment="1" applyProtection="1">
      <alignment horizontal="center" vertical="center" textRotation="90" wrapText="1"/>
    </xf>
    <xf numFmtId="0" fontId="1" fillId="6" borderId="19" xfId="0" applyFont="1" applyFill="1" applyBorder="1" applyAlignment="1" applyProtection="1">
      <alignment horizontal="center" vertical="center" textRotation="90" wrapText="1"/>
    </xf>
    <xf numFmtId="0" fontId="8" fillId="4" borderId="20" xfId="0" applyFont="1" applyFill="1" applyBorder="1" applyAlignment="1" applyProtection="1">
      <alignment horizontal="center" wrapText="1"/>
      <protection hidden="1"/>
    </xf>
    <xf numFmtId="0" fontId="0" fillId="0" borderId="0" xfId="0" applyAlignment="1" applyProtection="1">
      <alignment horizontal="left" vertical="center" wrapText="1"/>
      <protection hidden="1"/>
    </xf>
    <xf numFmtId="0" fontId="1" fillId="2" borderId="42" xfId="0" applyFont="1" applyFill="1" applyBorder="1" applyAlignment="1" applyProtection="1">
      <alignment horizontal="center" vertical="center" wrapText="1"/>
      <protection hidden="1"/>
    </xf>
    <xf numFmtId="0" fontId="1" fillId="2" borderId="2" xfId="0" applyFont="1" applyFill="1" applyBorder="1" applyAlignment="1" applyProtection="1">
      <alignment horizontal="center" vertical="center" wrapText="1"/>
      <protection hidden="1"/>
    </xf>
    <xf numFmtId="0" fontId="1" fillId="2" borderId="3" xfId="0" applyFont="1" applyFill="1" applyBorder="1" applyAlignment="1" applyProtection="1">
      <alignment horizontal="center" vertical="center" wrapText="1"/>
      <protection hidden="1"/>
    </xf>
    <xf numFmtId="0" fontId="1" fillId="2" borderId="44" xfId="0" applyFont="1" applyFill="1" applyBorder="1" applyAlignment="1" applyProtection="1">
      <alignment horizontal="center" vertical="center"/>
      <protection hidden="1"/>
    </xf>
    <xf numFmtId="0" fontId="1" fillId="2" borderId="45" xfId="0" applyFont="1" applyFill="1" applyBorder="1" applyAlignment="1" applyProtection="1">
      <alignment horizontal="center" vertical="center"/>
      <protection hidden="1"/>
    </xf>
    <xf numFmtId="0" fontId="1" fillId="2" borderId="47" xfId="0" applyFont="1" applyFill="1" applyBorder="1" applyAlignment="1" applyProtection="1">
      <alignment horizontal="center" vertical="center"/>
      <protection hidden="1"/>
    </xf>
    <xf numFmtId="0" fontId="1" fillId="2" borderId="48" xfId="0" applyFont="1" applyFill="1" applyBorder="1" applyAlignment="1" applyProtection="1">
      <alignment horizontal="center" vertical="center"/>
      <protection hidden="1"/>
    </xf>
    <xf numFmtId="0" fontId="14" fillId="5" borderId="16" xfId="0" applyFont="1" applyFill="1" applyBorder="1" applyAlignment="1" applyProtection="1">
      <alignment horizontal="left" vertical="center"/>
      <protection hidden="1"/>
    </xf>
    <xf numFmtId="0" fontId="14" fillId="5" borderId="17" xfId="0" applyFont="1" applyFill="1" applyBorder="1" applyAlignment="1" applyProtection="1">
      <alignment horizontal="left" vertical="center"/>
      <protection hidden="1"/>
    </xf>
    <xf numFmtId="0" fontId="14" fillId="5" borderId="18" xfId="0" applyFont="1" applyFill="1" applyBorder="1" applyAlignment="1" applyProtection="1">
      <alignment horizontal="left" vertical="center"/>
      <protection hidden="1"/>
    </xf>
    <xf numFmtId="0" fontId="1" fillId="2" borderId="47" xfId="0" applyFont="1" applyFill="1" applyBorder="1" applyAlignment="1" applyProtection="1">
      <alignment horizontal="center" vertical="center" wrapText="1"/>
      <protection hidden="1"/>
    </xf>
    <xf numFmtId="0" fontId="1" fillId="2" borderId="48" xfId="0" applyFont="1" applyFill="1" applyBorder="1" applyAlignment="1" applyProtection="1">
      <alignment horizontal="center" vertical="center" wrapText="1"/>
      <protection hidden="1"/>
    </xf>
    <xf numFmtId="0" fontId="1" fillId="2" borderId="40" xfId="0" applyFont="1" applyFill="1" applyBorder="1" applyAlignment="1" applyProtection="1">
      <alignment horizontal="center" vertical="center" wrapText="1"/>
      <protection hidden="1"/>
    </xf>
    <xf numFmtId="0" fontId="1" fillId="2" borderId="41" xfId="0" applyFont="1" applyFill="1" applyBorder="1" applyAlignment="1" applyProtection="1">
      <alignment horizontal="center" vertical="center" wrapText="1"/>
      <protection hidden="1"/>
    </xf>
    <xf numFmtId="0" fontId="1" fillId="2" borderId="14" xfId="0" applyFont="1" applyFill="1" applyBorder="1" applyAlignment="1" applyProtection="1">
      <alignment horizontal="center" vertical="center" wrapText="1"/>
      <protection hidden="1"/>
    </xf>
    <xf numFmtId="0" fontId="1" fillId="2" borderId="13" xfId="0" applyFont="1" applyFill="1" applyBorder="1" applyAlignment="1" applyProtection="1">
      <alignment horizontal="center" vertical="center" wrapText="1"/>
      <protection hidden="1"/>
    </xf>
    <xf numFmtId="0" fontId="1" fillId="2" borderId="43" xfId="0" applyFont="1" applyFill="1" applyBorder="1" applyAlignment="1" applyProtection="1">
      <alignment horizontal="center" vertical="center" wrapText="1"/>
      <protection hidden="1"/>
    </xf>
    <xf numFmtId="0" fontId="1" fillId="2" borderId="23" xfId="0" applyFont="1" applyFill="1" applyBorder="1" applyAlignment="1" applyProtection="1">
      <alignment horizontal="center" vertical="center" wrapText="1"/>
      <protection hidden="1"/>
    </xf>
    <xf numFmtId="0" fontId="1" fillId="2" borderId="24" xfId="0" applyFont="1" applyFill="1" applyBorder="1" applyAlignment="1" applyProtection="1">
      <alignment horizontal="center" vertical="center" wrapText="1"/>
      <protection hidden="1"/>
    </xf>
    <xf numFmtId="0" fontId="1" fillId="6" borderId="32" xfId="0" applyFont="1" applyFill="1" applyBorder="1" applyAlignment="1" applyProtection="1">
      <alignment horizontal="center" vertical="center" textRotation="90"/>
    </xf>
    <xf numFmtId="0" fontId="1" fillId="6" borderId="19" xfId="0" applyFont="1" applyFill="1" applyBorder="1" applyAlignment="1" applyProtection="1">
      <alignment horizontal="center" vertical="center" textRotation="90"/>
    </xf>
    <xf numFmtId="0" fontId="1" fillId="6" borderId="57" xfId="0" applyFont="1" applyFill="1" applyBorder="1" applyAlignment="1" applyProtection="1">
      <alignment horizontal="center" vertical="center" textRotation="90"/>
    </xf>
    <xf numFmtId="0" fontId="1" fillId="6" borderId="59" xfId="0" applyFont="1" applyFill="1" applyBorder="1" applyAlignment="1" applyProtection="1">
      <alignment horizontal="center" vertical="center" textRotation="90"/>
    </xf>
    <xf numFmtId="0" fontId="1" fillId="6" borderId="58" xfId="0" applyFont="1" applyFill="1" applyBorder="1" applyAlignment="1" applyProtection="1">
      <alignment horizontal="center" vertical="center" textRotation="90"/>
    </xf>
    <xf numFmtId="0" fontId="0" fillId="0" borderId="37" xfId="0" applyBorder="1" applyAlignment="1" applyProtection="1">
      <alignment horizontal="left" vertical="top" wrapText="1"/>
    </xf>
    <xf numFmtId="0" fontId="0" fillId="0" borderId="1" xfId="0" applyBorder="1" applyAlignment="1" applyProtection="1">
      <alignment horizontal="left" vertical="top" wrapText="1"/>
    </xf>
    <xf numFmtId="0" fontId="3" fillId="0" borderId="1" xfId="0" applyFont="1" applyBorder="1" applyAlignment="1" applyProtection="1">
      <alignment horizontal="left" vertical="top" wrapText="1"/>
    </xf>
    <xf numFmtId="0" fontId="2" fillId="0" borderId="10" xfId="0" applyFont="1" applyBorder="1" applyAlignment="1" applyProtection="1">
      <alignment horizontal="center" vertical="center"/>
    </xf>
    <xf numFmtId="0" fontId="2" fillId="0" borderId="12" xfId="0" applyFont="1" applyBorder="1" applyAlignment="1" applyProtection="1">
      <alignment horizontal="center" vertical="center"/>
    </xf>
    <xf numFmtId="0" fontId="17" fillId="0" borderId="0" xfId="0" applyFont="1" applyFill="1" applyAlignment="1" applyProtection="1">
      <alignment horizontal="left" vertical="top" wrapText="1"/>
    </xf>
    <xf numFmtId="0" fontId="14" fillId="5" borderId="8" xfId="0" applyFont="1" applyFill="1" applyBorder="1" applyAlignment="1" applyProtection="1">
      <alignment horizontal="center" vertical="center"/>
    </xf>
    <xf numFmtId="0" fontId="14" fillId="5" borderId="9" xfId="0" applyFont="1" applyFill="1" applyBorder="1" applyAlignment="1" applyProtection="1">
      <alignment horizontal="center" vertical="center"/>
    </xf>
    <xf numFmtId="0" fontId="14" fillId="5" borderId="62" xfId="0" applyFont="1" applyFill="1" applyBorder="1" applyAlignment="1" applyProtection="1">
      <alignment horizontal="center" vertical="center"/>
    </xf>
    <xf numFmtId="0" fontId="14" fillId="5" borderId="71" xfId="0" applyFont="1" applyFill="1" applyBorder="1" applyAlignment="1" applyProtection="1">
      <alignment horizontal="center" vertical="center"/>
    </xf>
    <xf numFmtId="0" fontId="14" fillId="5" borderId="72" xfId="0" applyFont="1" applyFill="1" applyBorder="1" applyAlignment="1" applyProtection="1">
      <alignment horizontal="center" vertical="center"/>
    </xf>
    <xf numFmtId="0" fontId="14" fillId="5" borderId="63" xfId="0" applyFont="1" applyFill="1" applyBorder="1" applyAlignment="1" applyProtection="1">
      <alignment horizontal="center" vertical="center" wrapText="1"/>
    </xf>
    <xf numFmtId="0" fontId="14" fillId="5" borderId="9" xfId="0" applyFont="1" applyFill="1" applyBorder="1" applyAlignment="1" applyProtection="1">
      <alignment horizontal="center" vertical="center" wrapText="1"/>
    </xf>
    <xf numFmtId="0" fontId="14" fillId="5" borderId="62" xfId="0" applyFont="1" applyFill="1" applyBorder="1" applyAlignment="1" applyProtection="1">
      <alignment horizontal="center" vertical="center" wrapText="1"/>
    </xf>
    <xf numFmtId="0" fontId="14" fillId="5" borderId="34" xfId="0" applyFont="1" applyFill="1" applyBorder="1" applyAlignment="1" applyProtection="1">
      <alignment horizontal="center" vertical="center" wrapText="1"/>
    </xf>
    <xf numFmtId="0" fontId="3" fillId="0" borderId="21" xfId="0" applyFont="1" applyBorder="1" applyAlignment="1" applyProtection="1">
      <alignment horizontal="left" vertical="top" wrapText="1"/>
    </xf>
    <xf numFmtId="0" fontId="0" fillId="0" borderId="55" xfId="0" applyBorder="1" applyAlignment="1" applyProtection="1">
      <alignment horizontal="left" vertical="top" wrapText="1"/>
    </xf>
    <xf numFmtId="0" fontId="0" fillId="0" borderId="60" xfId="0" applyBorder="1" applyAlignment="1" applyProtection="1">
      <alignment horizontal="left" vertical="top" wrapText="1"/>
    </xf>
    <xf numFmtId="0" fontId="0" fillId="0" borderId="46" xfId="0" applyBorder="1" applyAlignment="1" applyProtection="1">
      <alignment horizontal="left" vertical="top" wrapText="1"/>
    </xf>
    <xf numFmtId="3" fontId="0" fillId="0" borderId="1" xfId="0" applyNumberFormat="1" applyBorder="1" applyAlignment="1" applyProtection="1">
      <alignment horizontal="center" vertical="center"/>
    </xf>
    <xf numFmtId="3" fontId="0" fillId="0" borderId="29" xfId="0" applyNumberFormat="1" applyBorder="1" applyAlignment="1" applyProtection="1">
      <alignment horizontal="center" vertical="center"/>
    </xf>
    <xf numFmtId="0" fontId="2" fillId="0" borderId="27" xfId="0" applyFont="1" applyBorder="1" applyAlignment="1" applyProtection="1">
      <alignment horizontal="center" vertical="center"/>
    </xf>
    <xf numFmtId="0" fontId="2" fillId="0" borderId="64" xfId="0" applyFont="1" applyBorder="1" applyAlignment="1" applyProtection="1">
      <alignment horizontal="center" vertical="center"/>
    </xf>
    <xf numFmtId="0" fontId="3" fillId="0" borderId="23" xfId="0" applyFont="1" applyBorder="1" applyAlignment="1" applyProtection="1">
      <alignment horizontal="left" vertical="top" wrapText="1"/>
    </xf>
    <xf numFmtId="0" fontId="0" fillId="0" borderId="26" xfId="0" applyBorder="1" applyAlignment="1" applyProtection="1">
      <alignment horizontal="left" vertical="top" wrapText="1"/>
    </xf>
    <xf numFmtId="0" fontId="0" fillId="0" borderId="38" xfId="0" applyBorder="1" applyAlignment="1" applyProtection="1">
      <alignment horizontal="left" vertical="top" wrapText="1"/>
    </xf>
    <xf numFmtId="0" fontId="3" fillId="0" borderId="38" xfId="0" applyFont="1" applyBorder="1" applyAlignment="1" applyProtection="1">
      <alignment horizontal="left" vertical="top" wrapText="1"/>
    </xf>
    <xf numFmtId="0" fontId="1" fillId="3" borderId="4" xfId="0" applyFont="1" applyFill="1" applyBorder="1" applyAlignment="1" applyProtection="1">
      <alignment horizontal="left" vertical="center"/>
    </xf>
    <xf numFmtId="0" fontId="1" fillId="3" borderId="7" xfId="0" applyFont="1" applyFill="1" applyBorder="1" applyAlignment="1" applyProtection="1">
      <alignment horizontal="left" vertical="center"/>
    </xf>
    <xf numFmtId="0" fontId="1" fillId="3" borderId="5" xfId="0" applyFont="1" applyFill="1" applyBorder="1" applyAlignment="1" applyProtection="1">
      <alignment horizontal="left" vertical="center"/>
    </xf>
    <xf numFmtId="0" fontId="0" fillId="0" borderId="25" xfId="0" applyBorder="1" applyAlignment="1" applyProtection="1">
      <alignment horizontal="left" vertical="top" wrapText="1"/>
    </xf>
    <xf numFmtId="0" fontId="0" fillId="0" borderId="15" xfId="0" applyBorder="1" applyAlignment="1" applyProtection="1">
      <alignment horizontal="left" vertical="top" wrapText="1"/>
    </xf>
    <xf numFmtId="3" fontId="0" fillId="0" borderId="15" xfId="0" applyNumberFormat="1" applyBorder="1" applyAlignment="1" applyProtection="1">
      <alignment horizontal="center" vertical="center"/>
    </xf>
    <xf numFmtId="3" fontId="0" fillId="0" borderId="31" xfId="0" applyNumberFormat="1" applyBorder="1" applyAlignment="1" applyProtection="1">
      <alignment horizontal="center" vertical="center"/>
    </xf>
    <xf numFmtId="3" fontId="0" fillId="0" borderId="38" xfId="0" applyNumberFormat="1" applyBorder="1" applyAlignment="1" applyProtection="1">
      <alignment horizontal="center" vertical="center"/>
    </xf>
    <xf numFmtId="3" fontId="0" fillId="0" borderId="39" xfId="0" applyNumberFormat="1" applyBorder="1" applyAlignment="1" applyProtection="1">
      <alignment horizontal="center" vertical="center"/>
    </xf>
    <xf numFmtId="0" fontId="2" fillId="0" borderId="30" xfId="0" applyFont="1" applyBorder="1" applyAlignment="1" applyProtection="1">
      <alignment horizontal="center" vertical="center"/>
    </xf>
    <xf numFmtId="0" fontId="2" fillId="0" borderId="61" xfId="0" applyFont="1" applyBorder="1" applyAlignment="1" applyProtection="1">
      <alignment horizontal="center" vertical="center"/>
    </xf>
    <xf numFmtId="0" fontId="3" fillId="0" borderId="15" xfId="0" applyFont="1" applyBorder="1" applyAlignment="1" applyProtection="1">
      <alignment horizontal="left" vertical="top" wrapText="1"/>
    </xf>
    <xf numFmtId="3" fontId="5" fillId="4" borderId="16" xfId="0" applyNumberFormat="1" applyFont="1" applyFill="1" applyBorder="1" applyAlignment="1" applyProtection="1">
      <alignment horizontal="right" vertical="center"/>
    </xf>
    <xf numFmtId="3" fontId="5" fillId="4" borderId="19" xfId="0" applyNumberFormat="1" applyFont="1" applyFill="1" applyBorder="1" applyAlignment="1" applyProtection="1">
      <alignment horizontal="right" vertical="center"/>
    </xf>
    <xf numFmtId="0" fontId="5" fillId="4" borderId="33" xfId="0" applyFont="1" applyFill="1" applyBorder="1" applyAlignment="1" applyProtection="1">
      <alignment horizontal="left" vertical="center"/>
    </xf>
    <xf numFmtId="0" fontId="5" fillId="4" borderId="6" xfId="0" applyFont="1" applyFill="1" applyBorder="1" applyAlignment="1" applyProtection="1">
      <alignment horizontal="left" vertical="center"/>
    </xf>
    <xf numFmtId="0" fontId="1" fillId="6" borderId="16" xfId="0" applyFont="1" applyFill="1" applyBorder="1" applyAlignment="1" applyProtection="1">
      <alignment horizontal="center" vertical="center" wrapText="1"/>
    </xf>
    <xf numFmtId="0" fontId="1" fillId="6" borderId="17" xfId="0" applyFont="1" applyFill="1" applyBorder="1" applyAlignment="1" applyProtection="1">
      <alignment horizontal="center" vertical="center" wrapText="1"/>
    </xf>
    <xf numFmtId="0" fontId="1" fillId="6" borderId="18" xfId="0" applyFont="1" applyFill="1" applyBorder="1" applyAlignment="1" applyProtection="1">
      <alignment horizontal="center" vertical="center" wrapText="1"/>
    </xf>
    <xf numFmtId="0" fontId="1" fillId="6" borderId="19" xfId="0" applyFont="1" applyFill="1" applyBorder="1" applyAlignment="1" applyProtection="1">
      <alignment horizontal="center" vertical="center" wrapText="1"/>
    </xf>
    <xf numFmtId="0" fontId="1" fillId="6" borderId="20" xfId="0" applyFont="1" applyFill="1" applyBorder="1" applyAlignment="1" applyProtection="1">
      <alignment horizontal="center" vertical="center" wrapText="1"/>
    </xf>
    <xf numFmtId="0" fontId="1" fillId="6" borderId="6" xfId="0" applyFont="1" applyFill="1" applyBorder="1" applyAlignment="1" applyProtection="1">
      <alignment horizontal="center" vertical="center" wrapText="1"/>
    </xf>
    <xf numFmtId="165" fontId="5" fillId="4" borderId="16" xfId="0" applyNumberFormat="1" applyFont="1" applyFill="1" applyBorder="1" applyAlignment="1" applyProtection="1">
      <alignment horizontal="right" vertical="center"/>
    </xf>
    <xf numFmtId="165" fontId="5" fillId="4" borderId="19" xfId="0" applyNumberFormat="1" applyFont="1" applyFill="1" applyBorder="1" applyAlignment="1" applyProtection="1">
      <alignment horizontal="right" vertical="center"/>
    </xf>
    <xf numFmtId="0" fontId="5" fillId="4" borderId="18" xfId="0" applyFont="1" applyFill="1" applyBorder="1" applyAlignment="1" applyProtection="1">
      <alignment horizontal="left" vertical="center"/>
    </xf>
    <xf numFmtId="3" fontId="5" fillId="4" borderId="16" xfId="0" applyNumberFormat="1" applyFont="1" applyFill="1" applyBorder="1" applyAlignment="1" applyProtection="1">
      <alignment horizontal="right" vertical="center"/>
      <protection locked="0"/>
    </xf>
    <xf numFmtId="3" fontId="5" fillId="4" borderId="19" xfId="0" applyNumberFormat="1" applyFont="1" applyFill="1" applyBorder="1" applyAlignment="1" applyProtection="1">
      <alignment horizontal="right" vertical="center"/>
      <protection locked="0"/>
    </xf>
    <xf numFmtId="0" fontId="1" fillId="5" borderId="16" xfId="0" applyFont="1" applyFill="1" applyBorder="1" applyAlignment="1" applyProtection="1">
      <alignment horizontal="center" vertical="center" wrapText="1"/>
    </xf>
    <xf numFmtId="0" fontId="1" fillId="5" borderId="17" xfId="0" applyFont="1" applyFill="1" applyBorder="1" applyAlignment="1" applyProtection="1">
      <alignment horizontal="center" vertical="center" wrapText="1"/>
    </xf>
    <xf numFmtId="0" fontId="1" fillId="5" borderId="18" xfId="0" applyFont="1" applyFill="1" applyBorder="1" applyAlignment="1" applyProtection="1">
      <alignment horizontal="center" vertical="center" wrapText="1"/>
    </xf>
    <xf numFmtId="0" fontId="1" fillId="5" borderId="19" xfId="0" applyFont="1" applyFill="1" applyBorder="1" applyAlignment="1" applyProtection="1">
      <alignment horizontal="center" vertical="center" wrapText="1"/>
    </xf>
    <xf numFmtId="0" fontId="1" fillId="5" borderId="20" xfId="0" applyFont="1" applyFill="1" applyBorder="1" applyAlignment="1" applyProtection="1">
      <alignment horizontal="center" vertical="center" wrapText="1"/>
    </xf>
    <xf numFmtId="0" fontId="1" fillId="5" borderId="6" xfId="0" applyFont="1" applyFill="1" applyBorder="1" applyAlignment="1" applyProtection="1">
      <alignment horizontal="center" vertical="center" wrapText="1"/>
    </xf>
    <xf numFmtId="0" fontId="0" fillId="0" borderId="0" xfId="0" applyAlignment="1" applyProtection="1">
      <alignment horizontal="left" vertical="center"/>
    </xf>
    <xf numFmtId="0" fontId="0" fillId="0" borderId="0" xfId="0" applyFill="1" applyAlignment="1" applyProtection="1">
      <alignment horizontal="left" vertical="top" wrapText="1"/>
    </xf>
    <xf numFmtId="0" fontId="15" fillId="5" borderId="0" xfId="0" applyFont="1" applyFill="1" applyAlignment="1" applyProtection="1">
      <alignment horizontal="center" vertical="center"/>
    </xf>
    <xf numFmtId="0" fontId="1" fillId="6" borderId="4" xfId="0" applyFont="1" applyFill="1" applyBorder="1" applyAlignment="1" applyProtection="1">
      <alignment horizontal="center" vertical="center" wrapText="1"/>
    </xf>
    <xf numFmtId="0" fontId="1" fillId="6" borderId="7" xfId="0" applyFont="1" applyFill="1" applyBorder="1" applyAlignment="1" applyProtection="1">
      <alignment horizontal="center" vertical="center" wrapText="1"/>
    </xf>
    <xf numFmtId="0" fontId="1" fillId="6" borderId="65" xfId="0" applyFont="1" applyFill="1" applyBorder="1" applyAlignment="1" applyProtection="1">
      <alignment horizontal="center" vertical="center" wrapText="1"/>
    </xf>
    <xf numFmtId="0" fontId="1" fillId="6" borderId="66" xfId="0" applyFont="1" applyFill="1" applyBorder="1" applyAlignment="1" applyProtection="1">
      <alignment horizontal="center" vertical="center" wrapText="1"/>
    </xf>
    <xf numFmtId="0" fontId="1" fillId="6" borderId="67" xfId="0" applyFont="1" applyFill="1" applyBorder="1" applyAlignment="1" applyProtection="1">
      <alignment horizontal="center" vertical="center" wrapText="1"/>
    </xf>
    <xf numFmtId="0" fontId="0" fillId="0" borderId="35" xfId="0" applyBorder="1" applyAlignment="1" applyProtection="1">
      <alignment horizontal="left" vertical="top" wrapText="1"/>
    </xf>
    <xf numFmtId="0" fontId="0" fillId="0" borderId="11" xfId="0" applyBorder="1" applyAlignment="1" applyProtection="1">
      <alignment horizontal="left" vertical="top" wrapText="1"/>
    </xf>
    <xf numFmtId="0" fontId="0" fillId="0" borderId="12" xfId="0" applyBorder="1" applyAlignment="1" applyProtection="1">
      <alignment horizontal="left" vertical="top" wrapText="1"/>
    </xf>
    <xf numFmtId="0" fontId="0" fillId="0" borderId="0" xfId="0" applyBorder="1" applyAlignment="1" applyProtection="1">
      <alignment horizontal="right" vertical="top" wrapText="1"/>
    </xf>
    <xf numFmtId="0" fontId="3" fillId="0" borderId="73" xfId="0" applyFont="1" applyBorder="1" applyAlignment="1" applyProtection="1">
      <alignment horizontal="left" vertical="top" wrapText="1"/>
    </xf>
    <xf numFmtId="0" fontId="2" fillId="0" borderId="28" xfId="0" applyFont="1" applyBorder="1" applyAlignment="1" applyProtection="1">
      <alignment horizontal="center" vertical="center"/>
    </xf>
    <xf numFmtId="0" fontId="2" fillId="0" borderId="46" xfId="0" applyFont="1" applyBorder="1" applyAlignment="1" applyProtection="1">
      <alignment horizontal="center" vertical="center"/>
    </xf>
    <xf numFmtId="0" fontId="2" fillId="0" borderId="13" xfId="0" applyFont="1" applyBorder="1" applyAlignment="1" applyProtection="1">
      <alignment horizontal="center" vertical="center"/>
    </xf>
    <xf numFmtId="0" fontId="2" fillId="0" borderId="14" xfId="0" applyFont="1" applyBorder="1" applyAlignment="1" applyProtection="1">
      <alignment horizontal="center" vertical="center"/>
    </xf>
    <xf numFmtId="0" fontId="0" fillId="0" borderId="42" xfId="0" applyBorder="1" applyAlignment="1" applyProtection="1">
      <alignment horizontal="left" vertical="top" wrapText="1"/>
    </xf>
    <xf numFmtId="0" fontId="0" fillId="0" borderId="2" xfId="0" applyBorder="1" applyAlignment="1" applyProtection="1">
      <alignment horizontal="left" vertical="top" wrapText="1"/>
    </xf>
    <xf numFmtId="0" fontId="3" fillId="0" borderId="2" xfId="0" applyFont="1" applyBorder="1" applyAlignment="1" applyProtection="1">
      <alignment horizontal="left" vertical="top" wrapText="1"/>
    </xf>
    <xf numFmtId="3" fontId="0" fillId="0" borderId="2" xfId="0" applyNumberFormat="1" applyBorder="1" applyAlignment="1" applyProtection="1">
      <alignment horizontal="center" vertical="center"/>
    </xf>
    <xf numFmtId="3" fontId="0" fillId="0" borderId="3" xfId="0" applyNumberFormat="1" applyBorder="1" applyAlignment="1" applyProtection="1">
      <alignment horizontal="center" vertical="center"/>
    </xf>
    <xf numFmtId="0" fontId="0" fillId="0" borderId="4" xfId="0" applyBorder="1" applyAlignment="1" applyProtection="1">
      <alignment horizontal="left" vertical="top" wrapText="1"/>
    </xf>
    <xf numFmtId="0" fontId="0" fillId="0" borderId="7" xfId="0" applyBorder="1" applyAlignment="1" applyProtection="1">
      <alignment horizontal="left" vertical="top" wrapText="1"/>
    </xf>
    <xf numFmtId="0" fontId="0" fillId="0" borderId="65" xfId="0" applyBorder="1" applyAlignment="1" applyProtection="1">
      <alignment horizontal="left" vertical="top" wrapText="1"/>
    </xf>
    <xf numFmtId="0" fontId="3" fillId="0" borderId="70" xfId="0" applyFont="1" applyBorder="1" applyAlignment="1" applyProtection="1">
      <alignment horizontal="left" vertical="top" wrapText="1"/>
    </xf>
    <xf numFmtId="0" fontId="3" fillId="0" borderId="7" xfId="0" applyFont="1" applyBorder="1" applyAlignment="1" applyProtection="1">
      <alignment horizontal="left" vertical="top" wrapText="1"/>
    </xf>
    <xf numFmtId="0" fontId="3" fillId="0" borderId="65" xfId="0" applyFont="1" applyBorder="1" applyAlignment="1" applyProtection="1">
      <alignment horizontal="left" vertical="top" wrapText="1"/>
    </xf>
  </cellXfs>
  <cellStyles count="2">
    <cellStyle name="Hyperlink" xfId="1" builtinId="8"/>
    <cellStyle name="Normal" xfId="0" builtinId="0"/>
  </cellStyles>
  <dxfs count="8">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9" defaultPivotStyle="PivotStyleLight16"/>
  <colors>
    <mruColors>
      <color rgb="FFFFC425"/>
      <color rgb="FF0079C1"/>
    </mruColors>
  </colors>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0</xdr:colOff>
      <xdr:row>9</xdr:row>
      <xdr:rowOff>152400</xdr:rowOff>
    </xdr:from>
    <xdr:to>
      <xdr:col>15</xdr:col>
      <xdr:colOff>85725</xdr:colOff>
      <xdr:row>23</xdr:row>
      <xdr:rowOff>28575</xdr:rowOff>
    </xdr:to>
    <xdr:sp macro="" textlink="">
      <xdr:nvSpPr>
        <xdr:cNvPr id="3" name="TextBox 2"/>
        <xdr:cNvSpPr txBox="1"/>
      </xdr:nvSpPr>
      <xdr:spPr>
        <a:xfrm>
          <a:off x="609600" y="1866900"/>
          <a:ext cx="8620125" cy="25431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200"/>
            <a:t>These worksheets, developed by the U.S. Department of Energy's National Renewable Energy Laboratory,</a:t>
          </a:r>
          <a:r>
            <a:rPr lang="en-US" sz="1200" baseline="0"/>
            <a:t> provide direction for building owners, and energy managers to reduce plug and process loads (PPLs) in office buildings. First, the "Office PPL Inventory Worksheet" helps you conduct a walkthrough and inventory of all the plug loads in your office. Then the "Office PPL Calculator Worksheet" helps you easily determine the estimated energy savings for recommended PPL strategies in one building or across your portfolio. The tool examines the energy impacts of workstations, server rooms, break rooms, and more. </a:t>
          </a:r>
        </a:p>
        <a:p>
          <a:endParaRPr lang="en-US" sz="1200" baseline="0"/>
        </a:p>
        <a:p>
          <a:endParaRPr lang="en-US" sz="1200" baseline="0"/>
        </a:p>
      </xdr:txBody>
    </xdr:sp>
    <xdr:clientData/>
  </xdr:twoCellAnchor>
  <xdr:twoCellAnchor editAs="oneCell">
    <xdr:from>
      <xdr:col>0</xdr:col>
      <xdr:colOff>0</xdr:colOff>
      <xdr:row>0</xdr:row>
      <xdr:rowOff>0</xdr:rowOff>
    </xdr:from>
    <xdr:to>
      <xdr:col>15</xdr:col>
      <xdr:colOff>158074</xdr:colOff>
      <xdr:row>7</xdr:row>
      <xdr:rowOff>38100</xdr:rowOff>
    </xdr:to>
    <xdr:pic>
      <xdr:nvPicPr>
        <xdr:cNvPr id="5" name="Picture 4" descr="RecommendedPlugLoad_Header_office_bldgs.jpg"/>
        <xdr:cNvPicPr>
          <a:picLocks noChangeAspect="1"/>
        </xdr:cNvPicPr>
      </xdr:nvPicPr>
      <xdr:blipFill>
        <a:blip xmlns:r="http://schemas.openxmlformats.org/officeDocument/2006/relationships" r:embed="rId1" cstate="print"/>
        <a:stretch>
          <a:fillRect/>
        </a:stretch>
      </xdr:blipFill>
      <xdr:spPr>
        <a:xfrm>
          <a:off x="0" y="0"/>
          <a:ext cx="9302074" cy="13716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14</xdr:col>
      <xdr:colOff>17461</xdr:colOff>
      <xdr:row>68</xdr:row>
      <xdr:rowOff>0</xdr:rowOff>
    </xdr:from>
    <xdr:to>
      <xdr:col>14</xdr:col>
      <xdr:colOff>382586</xdr:colOff>
      <xdr:row>68</xdr:row>
      <xdr:rowOff>0</xdr:rowOff>
    </xdr:to>
    <xdr:cxnSp macro="">
      <xdr:nvCxnSpPr>
        <xdr:cNvPr id="48" name="Straight Connector 47"/>
        <xdr:cNvCxnSpPr/>
      </xdr:nvCxnSpPr>
      <xdr:spPr>
        <a:xfrm flipV="1">
          <a:off x="6427786" y="28746450"/>
          <a:ext cx="365125"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34923</xdr:colOff>
      <xdr:row>54</xdr:row>
      <xdr:rowOff>392113</xdr:rowOff>
    </xdr:from>
    <xdr:to>
      <xdr:col>14</xdr:col>
      <xdr:colOff>400048</xdr:colOff>
      <xdr:row>54</xdr:row>
      <xdr:rowOff>392114</xdr:rowOff>
    </xdr:to>
    <xdr:cxnSp macro="">
      <xdr:nvCxnSpPr>
        <xdr:cNvPr id="50" name="Straight Connector 49"/>
        <xdr:cNvCxnSpPr/>
      </xdr:nvCxnSpPr>
      <xdr:spPr>
        <a:xfrm flipV="1">
          <a:off x="6456361" y="24576088"/>
          <a:ext cx="365125" cy="1"/>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471488</xdr:colOff>
      <xdr:row>40</xdr:row>
      <xdr:rowOff>476250</xdr:rowOff>
    </xdr:from>
    <xdr:to>
      <xdr:col>14</xdr:col>
      <xdr:colOff>333373</xdr:colOff>
      <xdr:row>40</xdr:row>
      <xdr:rowOff>476250</xdr:rowOff>
    </xdr:to>
    <xdr:cxnSp macro="">
      <xdr:nvCxnSpPr>
        <xdr:cNvPr id="35" name="Straight Connector 34"/>
        <xdr:cNvCxnSpPr/>
      </xdr:nvCxnSpPr>
      <xdr:spPr>
        <a:xfrm>
          <a:off x="7148513" y="22374225"/>
          <a:ext cx="376235"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471488</xdr:colOff>
      <xdr:row>39</xdr:row>
      <xdr:rowOff>476250</xdr:rowOff>
    </xdr:from>
    <xdr:to>
      <xdr:col>14</xdr:col>
      <xdr:colOff>333373</xdr:colOff>
      <xdr:row>39</xdr:row>
      <xdr:rowOff>476250</xdr:rowOff>
    </xdr:to>
    <xdr:cxnSp macro="">
      <xdr:nvCxnSpPr>
        <xdr:cNvPr id="38" name="Straight Connector 37"/>
        <xdr:cNvCxnSpPr/>
      </xdr:nvCxnSpPr>
      <xdr:spPr>
        <a:xfrm>
          <a:off x="7148513" y="22374225"/>
          <a:ext cx="376235"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471488</xdr:colOff>
      <xdr:row>38</xdr:row>
      <xdr:rowOff>476250</xdr:rowOff>
    </xdr:from>
    <xdr:to>
      <xdr:col>14</xdr:col>
      <xdr:colOff>333373</xdr:colOff>
      <xdr:row>38</xdr:row>
      <xdr:rowOff>476250</xdr:rowOff>
    </xdr:to>
    <xdr:cxnSp macro="">
      <xdr:nvCxnSpPr>
        <xdr:cNvPr id="47" name="Straight Connector 46"/>
        <xdr:cNvCxnSpPr/>
      </xdr:nvCxnSpPr>
      <xdr:spPr>
        <a:xfrm>
          <a:off x="7148513" y="22374225"/>
          <a:ext cx="376235"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471488</xdr:colOff>
      <xdr:row>37</xdr:row>
      <xdr:rowOff>476250</xdr:rowOff>
    </xdr:from>
    <xdr:to>
      <xdr:col>14</xdr:col>
      <xdr:colOff>333373</xdr:colOff>
      <xdr:row>37</xdr:row>
      <xdr:rowOff>476250</xdr:rowOff>
    </xdr:to>
    <xdr:cxnSp macro="">
      <xdr:nvCxnSpPr>
        <xdr:cNvPr id="49" name="Straight Connector 48"/>
        <xdr:cNvCxnSpPr/>
      </xdr:nvCxnSpPr>
      <xdr:spPr>
        <a:xfrm>
          <a:off x="7148513" y="22374225"/>
          <a:ext cx="376235"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471488</xdr:colOff>
      <xdr:row>36</xdr:row>
      <xdr:rowOff>476250</xdr:rowOff>
    </xdr:from>
    <xdr:to>
      <xdr:col>14</xdr:col>
      <xdr:colOff>333373</xdr:colOff>
      <xdr:row>36</xdr:row>
      <xdr:rowOff>476250</xdr:rowOff>
    </xdr:to>
    <xdr:cxnSp macro="">
      <xdr:nvCxnSpPr>
        <xdr:cNvPr id="52" name="Straight Connector 51"/>
        <xdr:cNvCxnSpPr/>
      </xdr:nvCxnSpPr>
      <xdr:spPr>
        <a:xfrm>
          <a:off x="7148513" y="22374225"/>
          <a:ext cx="376235"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471488</xdr:colOff>
      <xdr:row>35</xdr:row>
      <xdr:rowOff>476250</xdr:rowOff>
    </xdr:from>
    <xdr:to>
      <xdr:col>14</xdr:col>
      <xdr:colOff>333373</xdr:colOff>
      <xdr:row>35</xdr:row>
      <xdr:rowOff>476250</xdr:rowOff>
    </xdr:to>
    <xdr:cxnSp macro="">
      <xdr:nvCxnSpPr>
        <xdr:cNvPr id="53" name="Straight Connector 52"/>
        <xdr:cNvCxnSpPr/>
      </xdr:nvCxnSpPr>
      <xdr:spPr>
        <a:xfrm>
          <a:off x="7148513" y="22374225"/>
          <a:ext cx="376235"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471488</xdr:colOff>
      <xdr:row>33</xdr:row>
      <xdr:rowOff>476250</xdr:rowOff>
    </xdr:from>
    <xdr:to>
      <xdr:col>14</xdr:col>
      <xdr:colOff>333373</xdr:colOff>
      <xdr:row>33</xdr:row>
      <xdr:rowOff>476250</xdr:rowOff>
    </xdr:to>
    <xdr:cxnSp macro="">
      <xdr:nvCxnSpPr>
        <xdr:cNvPr id="54" name="Straight Connector 53"/>
        <xdr:cNvCxnSpPr/>
      </xdr:nvCxnSpPr>
      <xdr:spPr>
        <a:xfrm>
          <a:off x="7148513" y="22374225"/>
          <a:ext cx="376235"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471488</xdr:colOff>
      <xdr:row>32</xdr:row>
      <xdr:rowOff>476250</xdr:rowOff>
    </xdr:from>
    <xdr:to>
      <xdr:col>14</xdr:col>
      <xdr:colOff>333373</xdr:colOff>
      <xdr:row>32</xdr:row>
      <xdr:rowOff>476250</xdr:rowOff>
    </xdr:to>
    <xdr:cxnSp macro="">
      <xdr:nvCxnSpPr>
        <xdr:cNvPr id="55" name="Straight Connector 54"/>
        <xdr:cNvCxnSpPr/>
      </xdr:nvCxnSpPr>
      <xdr:spPr>
        <a:xfrm>
          <a:off x="7148513" y="22374225"/>
          <a:ext cx="376235"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471488</xdr:colOff>
      <xdr:row>30</xdr:row>
      <xdr:rowOff>476250</xdr:rowOff>
    </xdr:from>
    <xdr:to>
      <xdr:col>14</xdr:col>
      <xdr:colOff>333373</xdr:colOff>
      <xdr:row>30</xdr:row>
      <xdr:rowOff>476250</xdr:rowOff>
    </xdr:to>
    <xdr:cxnSp macro="">
      <xdr:nvCxnSpPr>
        <xdr:cNvPr id="56" name="Straight Connector 55"/>
        <xdr:cNvCxnSpPr/>
      </xdr:nvCxnSpPr>
      <xdr:spPr>
        <a:xfrm>
          <a:off x="7148513" y="22374225"/>
          <a:ext cx="376235"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471488</xdr:colOff>
      <xdr:row>29</xdr:row>
      <xdr:rowOff>476250</xdr:rowOff>
    </xdr:from>
    <xdr:to>
      <xdr:col>14</xdr:col>
      <xdr:colOff>333373</xdr:colOff>
      <xdr:row>29</xdr:row>
      <xdr:rowOff>476250</xdr:rowOff>
    </xdr:to>
    <xdr:cxnSp macro="">
      <xdr:nvCxnSpPr>
        <xdr:cNvPr id="57" name="Straight Connector 56"/>
        <xdr:cNvCxnSpPr/>
      </xdr:nvCxnSpPr>
      <xdr:spPr>
        <a:xfrm>
          <a:off x="7148513" y="22374225"/>
          <a:ext cx="376235"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471488</xdr:colOff>
      <xdr:row>28</xdr:row>
      <xdr:rowOff>476250</xdr:rowOff>
    </xdr:from>
    <xdr:to>
      <xdr:col>14</xdr:col>
      <xdr:colOff>333373</xdr:colOff>
      <xdr:row>28</xdr:row>
      <xdr:rowOff>476250</xdr:rowOff>
    </xdr:to>
    <xdr:cxnSp macro="">
      <xdr:nvCxnSpPr>
        <xdr:cNvPr id="58" name="Straight Connector 57"/>
        <xdr:cNvCxnSpPr/>
      </xdr:nvCxnSpPr>
      <xdr:spPr>
        <a:xfrm>
          <a:off x="7148513" y="22374225"/>
          <a:ext cx="376235"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471488</xdr:colOff>
      <xdr:row>27</xdr:row>
      <xdr:rowOff>476250</xdr:rowOff>
    </xdr:from>
    <xdr:to>
      <xdr:col>14</xdr:col>
      <xdr:colOff>333373</xdr:colOff>
      <xdr:row>27</xdr:row>
      <xdr:rowOff>476250</xdr:rowOff>
    </xdr:to>
    <xdr:cxnSp macro="">
      <xdr:nvCxnSpPr>
        <xdr:cNvPr id="59" name="Straight Connector 58"/>
        <xdr:cNvCxnSpPr/>
      </xdr:nvCxnSpPr>
      <xdr:spPr>
        <a:xfrm>
          <a:off x="7148513" y="22374225"/>
          <a:ext cx="376235"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471488</xdr:colOff>
      <xdr:row>26</xdr:row>
      <xdr:rowOff>476250</xdr:rowOff>
    </xdr:from>
    <xdr:to>
      <xdr:col>14</xdr:col>
      <xdr:colOff>333373</xdr:colOff>
      <xdr:row>26</xdr:row>
      <xdr:rowOff>476250</xdr:rowOff>
    </xdr:to>
    <xdr:cxnSp macro="">
      <xdr:nvCxnSpPr>
        <xdr:cNvPr id="60" name="Straight Connector 59"/>
        <xdr:cNvCxnSpPr/>
      </xdr:nvCxnSpPr>
      <xdr:spPr>
        <a:xfrm>
          <a:off x="7148513" y="22374225"/>
          <a:ext cx="376235"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471488</xdr:colOff>
      <xdr:row>25</xdr:row>
      <xdr:rowOff>476250</xdr:rowOff>
    </xdr:from>
    <xdr:to>
      <xdr:col>14</xdr:col>
      <xdr:colOff>333373</xdr:colOff>
      <xdr:row>25</xdr:row>
      <xdr:rowOff>476250</xdr:rowOff>
    </xdr:to>
    <xdr:cxnSp macro="">
      <xdr:nvCxnSpPr>
        <xdr:cNvPr id="61" name="Straight Connector 60"/>
        <xdr:cNvCxnSpPr/>
      </xdr:nvCxnSpPr>
      <xdr:spPr>
        <a:xfrm>
          <a:off x="7148513" y="22374225"/>
          <a:ext cx="376235"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471488</xdr:colOff>
      <xdr:row>24</xdr:row>
      <xdr:rowOff>476250</xdr:rowOff>
    </xdr:from>
    <xdr:to>
      <xdr:col>14</xdr:col>
      <xdr:colOff>333373</xdr:colOff>
      <xdr:row>24</xdr:row>
      <xdr:rowOff>476250</xdr:rowOff>
    </xdr:to>
    <xdr:cxnSp macro="">
      <xdr:nvCxnSpPr>
        <xdr:cNvPr id="62" name="Straight Connector 61"/>
        <xdr:cNvCxnSpPr/>
      </xdr:nvCxnSpPr>
      <xdr:spPr>
        <a:xfrm>
          <a:off x="7148513" y="22374225"/>
          <a:ext cx="376235"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471488</xdr:colOff>
      <xdr:row>23</xdr:row>
      <xdr:rowOff>476250</xdr:rowOff>
    </xdr:from>
    <xdr:to>
      <xdr:col>14</xdr:col>
      <xdr:colOff>333373</xdr:colOff>
      <xdr:row>23</xdr:row>
      <xdr:rowOff>476250</xdr:rowOff>
    </xdr:to>
    <xdr:cxnSp macro="">
      <xdr:nvCxnSpPr>
        <xdr:cNvPr id="63" name="Straight Connector 62"/>
        <xdr:cNvCxnSpPr/>
      </xdr:nvCxnSpPr>
      <xdr:spPr>
        <a:xfrm>
          <a:off x="7148513" y="22374225"/>
          <a:ext cx="376235"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471488</xdr:colOff>
      <xdr:row>22</xdr:row>
      <xdr:rowOff>476250</xdr:rowOff>
    </xdr:from>
    <xdr:to>
      <xdr:col>14</xdr:col>
      <xdr:colOff>333373</xdr:colOff>
      <xdr:row>22</xdr:row>
      <xdr:rowOff>476250</xdr:rowOff>
    </xdr:to>
    <xdr:cxnSp macro="">
      <xdr:nvCxnSpPr>
        <xdr:cNvPr id="64" name="Straight Connector 63"/>
        <xdr:cNvCxnSpPr/>
      </xdr:nvCxnSpPr>
      <xdr:spPr>
        <a:xfrm>
          <a:off x="7148513" y="22374225"/>
          <a:ext cx="376235"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471488</xdr:colOff>
      <xdr:row>20</xdr:row>
      <xdr:rowOff>476250</xdr:rowOff>
    </xdr:from>
    <xdr:to>
      <xdr:col>14</xdr:col>
      <xdr:colOff>333373</xdr:colOff>
      <xdr:row>20</xdr:row>
      <xdr:rowOff>476250</xdr:rowOff>
    </xdr:to>
    <xdr:cxnSp macro="">
      <xdr:nvCxnSpPr>
        <xdr:cNvPr id="65" name="Straight Connector 64"/>
        <xdr:cNvCxnSpPr/>
      </xdr:nvCxnSpPr>
      <xdr:spPr>
        <a:xfrm>
          <a:off x="7148513" y="22374225"/>
          <a:ext cx="376235"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471488</xdr:colOff>
      <xdr:row>19</xdr:row>
      <xdr:rowOff>476250</xdr:rowOff>
    </xdr:from>
    <xdr:to>
      <xdr:col>14</xdr:col>
      <xdr:colOff>333373</xdr:colOff>
      <xdr:row>19</xdr:row>
      <xdr:rowOff>476250</xdr:rowOff>
    </xdr:to>
    <xdr:cxnSp macro="">
      <xdr:nvCxnSpPr>
        <xdr:cNvPr id="66" name="Straight Connector 65"/>
        <xdr:cNvCxnSpPr/>
      </xdr:nvCxnSpPr>
      <xdr:spPr>
        <a:xfrm>
          <a:off x="7148513" y="22374225"/>
          <a:ext cx="376235"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471488</xdr:colOff>
      <xdr:row>18</xdr:row>
      <xdr:rowOff>476250</xdr:rowOff>
    </xdr:from>
    <xdr:to>
      <xdr:col>14</xdr:col>
      <xdr:colOff>333373</xdr:colOff>
      <xdr:row>18</xdr:row>
      <xdr:rowOff>476250</xdr:rowOff>
    </xdr:to>
    <xdr:cxnSp macro="">
      <xdr:nvCxnSpPr>
        <xdr:cNvPr id="67" name="Straight Connector 66"/>
        <xdr:cNvCxnSpPr/>
      </xdr:nvCxnSpPr>
      <xdr:spPr>
        <a:xfrm>
          <a:off x="7148513" y="22374225"/>
          <a:ext cx="376235"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471488</xdr:colOff>
      <xdr:row>17</xdr:row>
      <xdr:rowOff>476250</xdr:rowOff>
    </xdr:from>
    <xdr:to>
      <xdr:col>14</xdr:col>
      <xdr:colOff>333373</xdr:colOff>
      <xdr:row>17</xdr:row>
      <xdr:rowOff>476250</xdr:rowOff>
    </xdr:to>
    <xdr:cxnSp macro="">
      <xdr:nvCxnSpPr>
        <xdr:cNvPr id="68" name="Straight Connector 67"/>
        <xdr:cNvCxnSpPr/>
      </xdr:nvCxnSpPr>
      <xdr:spPr>
        <a:xfrm>
          <a:off x="7148513" y="22374225"/>
          <a:ext cx="376235"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471488</xdr:colOff>
      <xdr:row>16</xdr:row>
      <xdr:rowOff>476250</xdr:rowOff>
    </xdr:from>
    <xdr:to>
      <xdr:col>14</xdr:col>
      <xdr:colOff>333373</xdr:colOff>
      <xdr:row>16</xdr:row>
      <xdr:rowOff>476250</xdr:rowOff>
    </xdr:to>
    <xdr:cxnSp macro="">
      <xdr:nvCxnSpPr>
        <xdr:cNvPr id="69" name="Straight Connector 68"/>
        <xdr:cNvCxnSpPr/>
      </xdr:nvCxnSpPr>
      <xdr:spPr>
        <a:xfrm>
          <a:off x="7148513" y="22374225"/>
          <a:ext cx="376235"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471488</xdr:colOff>
      <xdr:row>15</xdr:row>
      <xdr:rowOff>476250</xdr:rowOff>
    </xdr:from>
    <xdr:to>
      <xdr:col>14</xdr:col>
      <xdr:colOff>333373</xdr:colOff>
      <xdr:row>15</xdr:row>
      <xdr:rowOff>476250</xdr:rowOff>
    </xdr:to>
    <xdr:cxnSp macro="">
      <xdr:nvCxnSpPr>
        <xdr:cNvPr id="70" name="Straight Connector 69"/>
        <xdr:cNvCxnSpPr/>
      </xdr:nvCxnSpPr>
      <xdr:spPr>
        <a:xfrm>
          <a:off x="7148513" y="22374225"/>
          <a:ext cx="376235"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471488</xdr:colOff>
      <xdr:row>14</xdr:row>
      <xdr:rowOff>476250</xdr:rowOff>
    </xdr:from>
    <xdr:to>
      <xdr:col>14</xdr:col>
      <xdr:colOff>333373</xdr:colOff>
      <xdr:row>14</xdr:row>
      <xdr:rowOff>476250</xdr:rowOff>
    </xdr:to>
    <xdr:cxnSp macro="">
      <xdr:nvCxnSpPr>
        <xdr:cNvPr id="71" name="Straight Connector 70"/>
        <xdr:cNvCxnSpPr/>
      </xdr:nvCxnSpPr>
      <xdr:spPr>
        <a:xfrm>
          <a:off x="7148513" y="22374225"/>
          <a:ext cx="376235"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471488</xdr:colOff>
      <xdr:row>13</xdr:row>
      <xdr:rowOff>476250</xdr:rowOff>
    </xdr:from>
    <xdr:to>
      <xdr:col>14</xdr:col>
      <xdr:colOff>333373</xdr:colOff>
      <xdr:row>13</xdr:row>
      <xdr:rowOff>476250</xdr:rowOff>
    </xdr:to>
    <xdr:cxnSp macro="">
      <xdr:nvCxnSpPr>
        <xdr:cNvPr id="72" name="Straight Connector 71"/>
        <xdr:cNvCxnSpPr/>
      </xdr:nvCxnSpPr>
      <xdr:spPr>
        <a:xfrm>
          <a:off x="7148513" y="22374225"/>
          <a:ext cx="376235"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471488</xdr:colOff>
      <xdr:row>12</xdr:row>
      <xdr:rowOff>476250</xdr:rowOff>
    </xdr:from>
    <xdr:to>
      <xdr:col>14</xdr:col>
      <xdr:colOff>333373</xdr:colOff>
      <xdr:row>12</xdr:row>
      <xdr:rowOff>476250</xdr:rowOff>
    </xdr:to>
    <xdr:cxnSp macro="">
      <xdr:nvCxnSpPr>
        <xdr:cNvPr id="73" name="Straight Connector 72"/>
        <xdr:cNvCxnSpPr/>
      </xdr:nvCxnSpPr>
      <xdr:spPr>
        <a:xfrm>
          <a:off x="7148513" y="22374225"/>
          <a:ext cx="376235"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471488</xdr:colOff>
      <xdr:row>11</xdr:row>
      <xdr:rowOff>476250</xdr:rowOff>
    </xdr:from>
    <xdr:to>
      <xdr:col>14</xdr:col>
      <xdr:colOff>333373</xdr:colOff>
      <xdr:row>11</xdr:row>
      <xdr:rowOff>476250</xdr:rowOff>
    </xdr:to>
    <xdr:cxnSp macro="">
      <xdr:nvCxnSpPr>
        <xdr:cNvPr id="74" name="Straight Connector 73"/>
        <xdr:cNvCxnSpPr/>
      </xdr:nvCxnSpPr>
      <xdr:spPr>
        <a:xfrm>
          <a:off x="7148513" y="22374225"/>
          <a:ext cx="376235"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471488</xdr:colOff>
      <xdr:row>10</xdr:row>
      <xdr:rowOff>476250</xdr:rowOff>
    </xdr:from>
    <xdr:to>
      <xdr:col>14</xdr:col>
      <xdr:colOff>333373</xdr:colOff>
      <xdr:row>10</xdr:row>
      <xdr:rowOff>476250</xdr:rowOff>
    </xdr:to>
    <xdr:cxnSp macro="">
      <xdr:nvCxnSpPr>
        <xdr:cNvPr id="75" name="Straight Connector 74"/>
        <xdr:cNvCxnSpPr/>
      </xdr:nvCxnSpPr>
      <xdr:spPr>
        <a:xfrm>
          <a:off x="7148513" y="22374225"/>
          <a:ext cx="376235"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471488</xdr:colOff>
      <xdr:row>9</xdr:row>
      <xdr:rowOff>476250</xdr:rowOff>
    </xdr:from>
    <xdr:to>
      <xdr:col>14</xdr:col>
      <xdr:colOff>333373</xdr:colOff>
      <xdr:row>9</xdr:row>
      <xdr:rowOff>476250</xdr:rowOff>
    </xdr:to>
    <xdr:cxnSp macro="">
      <xdr:nvCxnSpPr>
        <xdr:cNvPr id="76" name="Straight Connector 75"/>
        <xdr:cNvCxnSpPr/>
      </xdr:nvCxnSpPr>
      <xdr:spPr>
        <a:xfrm>
          <a:off x="7148513" y="22374225"/>
          <a:ext cx="376235"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279401</xdr:colOff>
      <xdr:row>46</xdr:row>
      <xdr:rowOff>74613</xdr:rowOff>
    </xdr:from>
    <xdr:to>
      <xdr:col>15</xdr:col>
      <xdr:colOff>652463</xdr:colOff>
      <xdr:row>46</xdr:row>
      <xdr:rowOff>74613</xdr:rowOff>
    </xdr:to>
    <xdr:cxnSp macro="">
      <xdr:nvCxnSpPr>
        <xdr:cNvPr id="34" name="Straight Connector 33"/>
        <xdr:cNvCxnSpPr/>
      </xdr:nvCxnSpPr>
      <xdr:spPr>
        <a:xfrm>
          <a:off x="7985126" y="27611388"/>
          <a:ext cx="373062"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energystar.gov/index.cfm?c=products.pr_find_es_products" TargetMode="External"/><Relationship Id="rId1" Type="http://schemas.openxmlformats.org/officeDocument/2006/relationships/hyperlink" Target="http://www.epeat.net/PublicSearch.aspx" TargetMode="Externa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codeName="Sheet1"/>
  <dimension ref="A7:A15"/>
  <sheetViews>
    <sheetView showGridLines="0" tabSelected="1" zoomScaleNormal="100" workbookViewId="0">
      <selection activeCell="A9" sqref="A9"/>
    </sheetView>
  </sheetViews>
  <sheetFormatPr defaultRowHeight="15"/>
  <sheetData>
    <row r="7" ht="15" customHeight="1"/>
    <row r="8" ht="15" customHeight="1"/>
    <row r="9" ht="15" customHeight="1"/>
    <row r="10" ht="15" customHeight="1"/>
    <row r="11" ht="15" customHeight="1"/>
    <row r="12" ht="15" customHeight="1"/>
    <row r="13" ht="15" customHeight="1"/>
    <row r="14" ht="15" customHeight="1"/>
    <row r="15" ht="15" customHeight="1"/>
  </sheetData>
  <sheetProtection password="C07F" sheet="1" objects="1" scenarios="1" selectLockedCells="1"/>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sheetPr codeName="Sheet2"/>
  <dimension ref="A1:P528"/>
  <sheetViews>
    <sheetView showGridLines="0" zoomScaleNormal="100" workbookViewId="0">
      <selection activeCell="O17" sqref="O17"/>
    </sheetView>
  </sheetViews>
  <sheetFormatPr defaultRowHeight="15"/>
  <cols>
    <col min="1" max="1" width="6.140625" style="1" bestFit="1" customWidth="1"/>
    <col min="2" max="2" width="33.140625" style="1" bestFit="1" customWidth="1"/>
    <col min="3" max="3" width="15.42578125" style="1" customWidth="1"/>
    <col min="4" max="4" width="10.5703125" style="1" customWidth="1"/>
    <col min="5" max="5" width="24.5703125" style="1" customWidth="1"/>
    <col min="6" max="6" width="27.140625" style="1" customWidth="1"/>
    <col min="7" max="7" width="22.5703125" style="1" customWidth="1"/>
    <col min="8" max="8" width="15.7109375" style="1" customWidth="1"/>
    <col min="9" max="14" width="8.7109375" style="1" customWidth="1"/>
    <col min="15" max="15" width="72.7109375" style="1" customWidth="1"/>
    <col min="16" max="16" width="52.7109375" style="1" customWidth="1"/>
    <col min="17" max="18" width="9.140625" style="1"/>
    <col min="19" max="19" width="33.140625" style="1" customWidth="1"/>
    <col min="20" max="20" width="8.7109375" style="1" customWidth="1"/>
    <col min="21" max="21" width="10.5703125" style="1" customWidth="1"/>
    <col min="22" max="23" width="12.28515625" style="1" customWidth="1"/>
    <col min="24" max="25" width="10.5703125" style="1" customWidth="1"/>
    <col min="26" max="27" width="8.7109375" style="1" customWidth="1"/>
    <col min="28" max="28" width="6" style="1" customWidth="1"/>
    <col min="29" max="30" width="8.7109375" style="1" customWidth="1"/>
    <col min="31" max="31" width="5.7109375" style="1" customWidth="1"/>
    <col min="32" max="32" width="72.7109375" style="1" customWidth="1"/>
    <col min="33" max="33" width="52.7109375" style="1" customWidth="1"/>
    <col min="34" max="16384" width="9.140625" style="1"/>
  </cols>
  <sheetData>
    <row r="1" spans="1:16" ht="21" customHeight="1">
      <c r="A1" s="108" t="s">
        <v>154</v>
      </c>
      <c r="B1" s="108"/>
      <c r="C1" s="108"/>
      <c r="D1" s="108"/>
      <c r="E1" s="108"/>
      <c r="F1" s="108"/>
      <c r="G1" s="108"/>
      <c r="H1" s="108"/>
      <c r="I1" s="108"/>
      <c r="J1" s="108"/>
      <c r="K1" s="108"/>
      <c r="L1" s="108"/>
      <c r="M1" s="108"/>
      <c r="N1" s="108"/>
      <c r="O1" s="108"/>
      <c r="P1" s="108"/>
    </row>
    <row r="2" spans="1:16" ht="15" customHeight="1">
      <c r="A2" s="122" t="s">
        <v>182</v>
      </c>
      <c r="B2" s="122"/>
      <c r="C2" s="122"/>
      <c r="D2" s="122"/>
      <c r="E2" s="122"/>
      <c r="F2" s="122"/>
      <c r="G2" s="122"/>
      <c r="H2" s="122"/>
      <c r="I2" s="122"/>
      <c r="J2" s="122"/>
      <c r="K2" s="122"/>
      <c r="L2" s="122"/>
      <c r="M2" s="122"/>
      <c r="N2" s="122"/>
      <c r="O2" s="122"/>
    </row>
    <row r="3" spans="1:16" ht="15" customHeight="1">
      <c r="A3" s="122"/>
      <c r="B3" s="122"/>
      <c r="C3" s="122"/>
      <c r="D3" s="122"/>
      <c r="E3" s="122"/>
      <c r="F3" s="122"/>
      <c r="G3" s="122"/>
      <c r="H3" s="122"/>
      <c r="I3" s="122"/>
      <c r="J3" s="122"/>
      <c r="K3" s="122"/>
      <c r="L3" s="122"/>
      <c r="M3" s="122"/>
      <c r="N3" s="122"/>
      <c r="O3" s="122"/>
    </row>
    <row r="4" spans="1:16" ht="15" customHeight="1">
      <c r="A4" s="122"/>
      <c r="B4" s="122"/>
      <c r="C4" s="122"/>
      <c r="D4" s="122"/>
      <c r="E4" s="122"/>
      <c r="F4" s="122"/>
      <c r="G4" s="122"/>
      <c r="H4" s="122"/>
      <c r="I4" s="122"/>
      <c r="J4" s="122"/>
      <c r="K4" s="122"/>
      <c r="L4" s="122"/>
      <c r="M4" s="122"/>
      <c r="N4" s="122"/>
      <c r="O4" s="122"/>
    </row>
    <row r="5" spans="1:16" ht="15" customHeight="1">
      <c r="A5" s="122"/>
      <c r="B5" s="122"/>
      <c r="C5" s="122"/>
      <c r="D5" s="122"/>
      <c r="E5" s="122"/>
      <c r="F5" s="122"/>
      <c r="G5" s="122"/>
      <c r="H5" s="122"/>
      <c r="I5" s="122"/>
      <c r="J5" s="122"/>
      <c r="K5" s="122"/>
      <c r="L5" s="122"/>
      <c r="M5" s="122"/>
      <c r="N5" s="122"/>
      <c r="O5" s="122"/>
    </row>
    <row r="6" spans="1:16" ht="15" customHeight="1">
      <c r="A6" s="122"/>
      <c r="B6" s="122"/>
      <c r="C6" s="122"/>
      <c r="D6" s="122"/>
      <c r="E6" s="122"/>
      <c r="F6" s="122"/>
      <c r="G6" s="122"/>
      <c r="H6" s="122"/>
      <c r="I6" s="122"/>
      <c r="J6" s="122"/>
      <c r="K6" s="122"/>
      <c r="L6" s="122"/>
      <c r="M6" s="122"/>
      <c r="N6" s="122"/>
      <c r="O6" s="122"/>
    </row>
    <row r="7" spans="1:16" ht="15" customHeight="1">
      <c r="A7" s="122"/>
      <c r="B7" s="122"/>
      <c r="C7" s="122"/>
      <c r="D7" s="122"/>
      <c r="E7" s="122"/>
      <c r="F7" s="122"/>
      <c r="G7" s="122"/>
      <c r="H7" s="122"/>
      <c r="I7" s="122"/>
      <c r="J7" s="122"/>
      <c r="K7" s="122"/>
      <c r="L7" s="122"/>
      <c r="M7" s="122"/>
      <c r="N7" s="122"/>
      <c r="O7" s="122"/>
    </row>
    <row r="8" spans="1:16" ht="15" customHeight="1">
      <c r="A8" s="104"/>
      <c r="B8" s="2" t="s">
        <v>108</v>
      </c>
      <c r="C8" s="2"/>
      <c r="D8" s="104"/>
      <c r="E8" s="104"/>
      <c r="F8" s="104"/>
      <c r="G8" s="104"/>
      <c r="H8" s="104"/>
      <c r="I8" s="104"/>
      <c r="J8" s="104"/>
      <c r="K8" s="104"/>
      <c r="L8" s="104"/>
      <c r="M8" s="104"/>
      <c r="N8" s="104"/>
      <c r="O8" s="104"/>
    </row>
    <row r="9" spans="1:16" ht="15" customHeight="1">
      <c r="A9" s="104"/>
      <c r="B9" s="3" t="s">
        <v>109</v>
      </c>
      <c r="C9" s="3"/>
      <c r="D9" s="104"/>
      <c r="E9" s="3"/>
      <c r="F9" s="104"/>
      <c r="G9" s="104"/>
      <c r="H9" s="104"/>
      <c r="I9" s="104"/>
      <c r="J9" s="104"/>
      <c r="K9" s="104"/>
      <c r="L9" s="104"/>
      <c r="M9" s="104"/>
      <c r="N9" s="104"/>
      <c r="O9" s="104"/>
    </row>
    <row r="10" spans="1:16" ht="15" customHeight="1">
      <c r="A10" s="104"/>
      <c r="B10" s="3" t="s">
        <v>110</v>
      </c>
      <c r="C10" s="3"/>
      <c r="D10" s="104"/>
      <c r="E10" s="104"/>
      <c r="F10" s="104"/>
      <c r="G10" s="104"/>
      <c r="H10" s="104"/>
      <c r="I10" s="104"/>
      <c r="J10" s="104"/>
      <c r="K10" s="104"/>
      <c r="L10" s="104"/>
      <c r="M10" s="104"/>
      <c r="N10" s="104"/>
      <c r="O10" s="104"/>
    </row>
    <row r="11" spans="1:16" s="66" customFormat="1" ht="30" customHeight="1" thickBot="1">
      <c r="A11" s="53"/>
      <c r="B11" s="53"/>
      <c r="C11" s="53"/>
      <c r="D11" s="121" t="s">
        <v>186</v>
      </c>
      <c r="E11" s="121"/>
      <c r="F11" s="121"/>
      <c r="G11" s="121"/>
      <c r="H11" s="121"/>
      <c r="I11" s="53"/>
      <c r="J11" s="53"/>
      <c r="K11" s="53"/>
      <c r="L11" s="53"/>
      <c r="M11" s="53"/>
      <c r="N11" s="53"/>
      <c r="O11" s="53"/>
      <c r="P11" s="53"/>
    </row>
    <row r="12" spans="1:16" ht="15.75" thickBot="1">
      <c r="A12" s="130"/>
      <c r="B12" s="131"/>
      <c r="C12" s="131"/>
      <c r="D12" s="131"/>
      <c r="E12" s="131"/>
      <c r="F12" s="131"/>
      <c r="G12" s="131"/>
      <c r="H12" s="131"/>
      <c r="I12" s="131"/>
      <c r="J12" s="131"/>
      <c r="K12" s="131"/>
      <c r="L12" s="131"/>
      <c r="M12" s="131"/>
      <c r="N12" s="131"/>
      <c r="O12" s="131"/>
      <c r="P12" s="132"/>
    </row>
    <row r="13" spans="1:16" ht="44.25" customHeight="1">
      <c r="A13" s="126" t="s">
        <v>80</v>
      </c>
      <c r="B13" s="128" t="s">
        <v>81</v>
      </c>
      <c r="C13" s="123" t="s">
        <v>41</v>
      </c>
      <c r="D13" s="123" t="s">
        <v>40</v>
      </c>
      <c r="E13" s="124" t="s">
        <v>157</v>
      </c>
      <c r="F13" s="124" t="s">
        <v>183</v>
      </c>
      <c r="G13" s="124" t="s">
        <v>158</v>
      </c>
      <c r="H13" s="125" t="s">
        <v>205</v>
      </c>
      <c r="I13" s="123" t="s">
        <v>119</v>
      </c>
      <c r="J13" s="124"/>
      <c r="K13" s="125"/>
      <c r="L13" s="137" t="s">
        <v>184</v>
      </c>
      <c r="M13" s="124"/>
      <c r="N13" s="138"/>
      <c r="O13" s="133" t="s">
        <v>106</v>
      </c>
      <c r="P13" s="135" t="s">
        <v>192</v>
      </c>
    </row>
    <row r="14" spans="1:16" ht="15" customHeight="1" thickBot="1">
      <c r="A14" s="127"/>
      <c r="B14" s="129"/>
      <c r="C14" s="139"/>
      <c r="D14" s="139"/>
      <c r="E14" s="140"/>
      <c r="F14" s="140"/>
      <c r="G14" s="140"/>
      <c r="H14" s="141"/>
      <c r="I14" s="4" t="s">
        <v>1</v>
      </c>
      <c r="J14" s="5" t="s">
        <v>2</v>
      </c>
      <c r="K14" s="6" t="s">
        <v>3</v>
      </c>
      <c r="L14" s="4" t="s">
        <v>1</v>
      </c>
      <c r="M14" s="5" t="s">
        <v>2</v>
      </c>
      <c r="N14" s="6" t="s">
        <v>3</v>
      </c>
      <c r="O14" s="134"/>
      <c r="P14" s="136"/>
    </row>
    <row r="15" spans="1:16" ht="15" customHeight="1">
      <c r="A15" s="112" t="s">
        <v>21</v>
      </c>
      <c r="B15" s="29" t="s">
        <v>45</v>
      </c>
      <c r="C15" s="51"/>
      <c r="D15" s="18"/>
      <c r="E15" s="19"/>
      <c r="F15" s="19"/>
      <c r="G15" s="19"/>
      <c r="H15" s="93"/>
      <c r="I15" s="42" t="s">
        <v>4</v>
      </c>
      <c r="J15" s="43" t="s">
        <v>4</v>
      </c>
      <c r="K15" s="44" t="s">
        <v>4</v>
      </c>
      <c r="L15" s="42" t="s">
        <v>4</v>
      </c>
      <c r="M15" s="43" t="s">
        <v>4</v>
      </c>
      <c r="N15" s="44" t="s">
        <v>4</v>
      </c>
      <c r="O15" s="45"/>
      <c r="P15" s="105" t="s">
        <v>193</v>
      </c>
    </row>
    <row r="16" spans="1:16" ht="15" customHeight="1">
      <c r="A16" s="113"/>
      <c r="B16" s="30" t="s">
        <v>43</v>
      </c>
      <c r="C16" s="49"/>
      <c r="D16" s="14"/>
      <c r="E16" s="15"/>
      <c r="F16" s="15"/>
      <c r="G16" s="15"/>
      <c r="H16" s="94"/>
      <c r="I16" s="33" t="s">
        <v>4</v>
      </c>
      <c r="J16" s="34" t="s">
        <v>4</v>
      </c>
      <c r="K16" s="35" t="s">
        <v>4</v>
      </c>
      <c r="L16" s="33" t="s">
        <v>4</v>
      </c>
      <c r="M16" s="34" t="s">
        <v>4</v>
      </c>
      <c r="N16" s="35" t="s">
        <v>4</v>
      </c>
      <c r="O16" s="37"/>
      <c r="P16" s="106"/>
    </row>
    <row r="17" spans="1:16" ht="15" customHeight="1">
      <c r="A17" s="113"/>
      <c r="B17" s="30" t="s">
        <v>44</v>
      </c>
      <c r="C17" s="49"/>
      <c r="D17" s="14"/>
      <c r="E17" s="15"/>
      <c r="F17" s="15"/>
      <c r="G17" s="15"/>
      <c r="H17" s="94"/>
      <c r="I17" s="33" t="s">
        <v>4</v>
      </c>
      <c r="J17" s="34" t="s">
        <v>4</v>
      </c>
      <c r="K17" s="35" t="s">
        <v>4</v>
      </c>
      <c r="L17" s="33" t="s">
        <v>4</v>
      </c>
      <c r="M17" s="34" t="s">
        <v>4</v>
      </c>
      <c r="N17" s="35" t="s">
        <v>4</v>
      </c>
      <c r="O17" s="37"/>
      <c r="P17" s="106"/>
    </row>
    <row r="18" spans="1:16" ht="15" customHeight="1">
      <c r="A18" s="113"/>
      <c r="B18" s="30" t="s">
        <v>112</v>
      </c>
      <c r="C18" s="49"/>
      <c r="D18" s="14"/>
      <c r="E18" s="15"/>
      <c r="F18" s="15"/>
      <c r="G18" s="15"/>
      <c r="H18" s="94"/>
      <c r="I18" s="33" t="s">
        <v>4</v>
      </c>
      <c r="J18" s="34" t="s">
        <v>4</v>
      </c>
      <c r="K18" s="35" t="s">
        <v>4</v>
      </c>
      <c r="L18" s="33" t="s">
        <v>4</v>
      </c>
      <c r="M18" s="34" t="s">
        <v>4</v>
      </c>
      <c r="N18" s="35" t="s">
        <v>4</v>
      </c>
      <c r="O18" s="37"/>
      <c r="P18" s="106"/>
    </row>
    <row r="19" spans="1:16" ht="15" customHeight="1">
      <c r="A19" s="113"/>
      <c r="B19" s="30" t="s">
        <v>46</v>
      </c>
      <c r="C19" s="49"/>
      <c r="D19" s="14"/>
      <c r="E19" s="15"/>
      <c r="F19" s="15"/>
      <c r="G19" s="15"/>
      <c r="H19" s="94"/>
      <c r="I19" s="33" t="s">
        <v>4</v>
      </c>
      <c r="J19" s="34" t="s">
        <v>4</v>
      </c>
      <c r="K19" s="35" t="s">
        <v>4</v>
      </c>
      <c r="L19" s="33" t="s">
        <v>4</v>
      </c>
      <c r="M19" s="34" t="s">
        <v>4</v>
      </c>
      <c r="N19" s="35" t="s">
        <v>4</v>
      </c>
      <c r="O19" s="37"/>
      <c r="P19" s="106"/>
    </row>
    <row r="20" spans="1:16" ht="15" customHeight="1">
      <c r="A20" s="113"/>
      <c r="B20" s="30" t="s">
        <v>187</v>
      </c>
      <c r="C20" s="49"/>
      <c r="D20" s="14"/>
      <c r="E20" s="15"/>
      <c r="F20" s="15"/>
      <c r="G20" s="15"/>
      <c r="H20" s="95"/>
      <c r="I20" s="33" t="s">
        <v>4</v>
      </c>
      <c r="J20" s="34" t="s">
        <v>4</v>
      </c>
      <c r="K20" s="35" t="s">
        <v>4</v>
      </c>
      <c r="L20" s="56" t="s">
        <v>4</v>
      </c>
      <c r="M20" s="34" t="s">
        <v>4</v>
      </c>
      <c r="N20" s="55" t="s">
        <v>4</v>
      </c>
      <c r="O20" s="37"/>
      <c r="P20" s="106"/>
    </row>
    <row r="21" spans="1:16" ht="15" customHeight="1">
      <c r="A21" s="113"/>
      <c r="B21" s="30" t="s">
        <v>188</v>
      </c>
      <c r="C21" s="49"/>
      <c r="D21" s="14"/>
      <c r="E21" s="15"/>
      <c r="F21" s="15"/>
      <c r="G21" s="15"/>
      <c r="H21" s="95"/>
      <c r="I21" s="33" t="s">
        <v>4</v>
      </c>
      <c r="J21" s="34" t="s">
        <v>4</v>
      </c>
      <c r="K21" s="35" t="s">
        <v>4</v>
      </c>
      <c r="L21" s="56" t="s">
        <v>4</v>
      </c>
      <c r="M21" s="34" t="s">
        <v>4</v>
      </c>
      <c r="N21" s="55" t="s">
        <v>4</v>
      </c>
      <c r="O21" s="37"/>
      <c r="P21" s="106"/>
    </row>
    <row r="22" spans="1:16" ht="15" customHeight="1">
      <c r="A22" s="113"/>
      <c r="B22" s="30" t="s">
        <v>47</v>
      </c>
      <c r="C22" s="49"/>
      <c r="D22" s="14"/>
      <c r="E22" s="15"/>
      <c r="F22" s="15"/>
      <c r="G22" s="15"/>
      <c r="H22" s="95"/>
      <c r="I22" s="33" t="s">
        <v>4</v>
      </c>
      <c r="J22" s="34" t="s">
        <v>4</v>
      </c>
      <c r="K22" s="35" t="s">
        <v>4</v>
      </c>
      <c r="L22" s="56" t="s">
        <v>4</v>
      </c>
      <c r="M22" s="34" t="s">
        <v>4</v>
      </c>
      <c r="N22" s="55" t="s">
        <v>4</v>
      </c>
      <c r="O22" s="37"/>
      <c r="P22" s="106"/>
    </row>
    <row r="23" spans="1:16" ht="15" customHeight="1">
      <c r="A23" s="113"/>
      <c r="B23" s="30" t="s">
        <v>51</v>
      </c>
      <c r="C23" s="49"/>
      <c r="D23" s="14"/>
      <c r="E23" s="15"/>
      <c r="F23" s="15"/>
      <c r="G23" s="15"/>
      <c r="H23" s="95"/>
      <c r="I23" s="33" t="s">
        <v>4</v>
      </c>
      <c r="J23" s="34" t="s">
        <v>4</v>
      </c>
      <c r="K23" s="35" t="s">
        <v>4</v>
      </c>
      <c r="L23" s="56" t="s">
        <v>4</v>
      </c>
      <c r="M23" s="34" t="s">
        <v>4</v>
      </c>
      <c r="N23" s="55" t="s">
        <v>4</v>
      </c>
      <c r="O23" s="37"/>
      <c r="P23" s="106"/>
    </row>
    <row r="24" spans="1:16" ht="15" customHeight="1">
      <c r="A24" s="113"/>
      <c r="B24" s="30" t="s">
        <v>48</v>
      </c>
      <c r="C24" s="49"/>
      <c r="D24" s="14"/>
      <c r="E24" s="15"/>
      <c r="F24" s="15"/>
      <c r="G24" s="15"/>
      <c r="H24" s="95"/>
      <c r="I24" s="33" t="s">
        <v>4</v>
      </c>
      <c r="J24" s="34" t="s">
        <v>4</v>
      </c>
      <c r="K24" s="35" t="s">
        <v>4</v>
      </c>
      <c r="L24" s="56" t="s">
        <v>4</v>
      </c>
      <c r="M24" s="34" t="s">
        <v>4</v>
      </c>
      <c r="N24" s="55" t="s">
        <v>4</v>
      </c>
      <c r="O24" s="37"/>
      <c r="P24" s="106"/>
    </row>
    <row r="25" spans="1:16" ht="15" customHeight="1">
      <c r="A25" s="113"/>
      <c r="B25" s="30" t="s">
        <v>49</v>
      </c>
      <c r="C25" s="49"/>
      <c r="D25" s="14"/>
      <c r="E25" s="15"/>
      <c r="F25" s="15"/>
      <c r="G25" s="15"/>
      <c r="H25" s="95"/>
      <c r="I25" s="33" t="s">
        <v>4</v>
      </c>
      <c r="J25" s="34" t="s">
        <v>4</v>
      </c>
      <c r="K25" s="35" t="s">
        <v>4</v>
      </c>
      <c r="L25" s="56" t="s">
        <v>4</v>
      </c>
      <c r="M25" s="34" t="s">
        <v>4</v>
      </c>
      <c r="N25" s="55" t="s">
        <v>4</v>
      </c>
      <c r="O25" s="37"/>
      <c r="P25" s="106"/>
    </row>
    <row r="26" spans="1:16" ht="15" customHeight="1">
      <c r="A26" s="113"/>
      <c r="B26" s="30" t="s">
        <v>50</v>
      </c>
      <c r="C26" s="49"/>
      <c r="D26" s="14"/>
      <c r="E26" s="15"/>
      <c r="F26" s="15"/>
      <c r="G26" s="15"/>
      <c r="H26" s="95"/>
      <c r="I26" s="33" t="s">
        <v>4</v>
      </c>
      <c r="J26" s="34" t="s">
        <v>4</v>
      </c>
      <c r="K26" s="35" t="s">
        <v>4</v>
      </c>
      <c r="L26" s="56" t="s">
        <v>4</v>
      </c>
      <c r="M26" s="34" t="s">
        <v>4</v>
      </c>
      <c r="N26" s="55" t="s">
        <v>4</v>
      </c>
      <c r="O26" s="37"/>
      <c r="P26" s="106"/>
    </row>
    <row r="27" spans="1:16" ht="15" customHeight="1">
      <c r="A27" s="113"/>
      <c r="B27" s="30" t="s">
        <v>61</v>
      </c>
      <c r="C27" s="49"/>
      <c r="D27" s="14"/>
      <c r="E27" s="15"/>
      <c r="F27" s="15"/>
      <c r="G27" s="15"/>
      <c r="H27" s="95"/>
      <c r="I27" s="33" t="s">
        <v>4</v>
      </c>
      <c r="J27" s="34" t="s">
        <v>4</v>
      </c>
      <c r="K27" s="35" t="s">
        <v>4</v>
      </c>
      <c r="L27" s="56" t="s">
        <v>4</v>
      </c>
      <c r="M27" s="34" t="s">
        <v>4</v>
      </c>
      <c r="N27" s="55" t="s">
        <v>4</v>
      </c>
      <c r="O27" s="37"/>
      <c r="P27" s="106"/>
    </row>
    <row r="28" spans="1:16" ht="15" customHeight="1">
      <c r="A28" s="113"/>
      <c r="B28" s="30"/>
      <c r="C28" s="49"/>
      <c r="D28" s="14"/>
      <c r="E28" s="15"/>
      <c r="F28" s="15"/>
      <c r="G28" s="15"/>
      <c r="H28" s="95"/>
      <c r="I28" s="33" t="s">
        <v>4</v>
      </c>
      <c r="J28" s="34" t="s">
        <v>4</v>
      </c>
      <c r="K28" s="35" t="s">
        <v>4</v>
      </c>
      <c r="L28" s="56" t="s">
        <v>4</v>
      </c>
      <c r="M28" s="34" t="s">
        <v>4</v>
      </c>
      <c r="N28" s="55" t="s">
        <v>4</v>
      </c>
      <c r="O28" s="37"/>
      <c r="P28" s="106"/>
    </row>
    <row r="29" spans="1:16" ht="15" customHeight="1">
      <c r="A29" s="113"/>
      <c r="B29" s="30"/>
      <c r="C29" s="49"/>
      <c r="D29" s="14"/>
      <c r="E29" s="15"/>
      <c r="F29" s="15"/>
      <c r="G29" s="15"/>
      <c r="H29" s="95"/>
      <c r="I29" s="33" t="s">
        <v>4</v>
      </c>
      <c r="J29" s="34" t="s">
        <v>4</v>
      </c>
      <c r="K29" s="35" t="s">
        <v>4</v>
      </c>
      <c r="L29" s="56" t="s">
        <v>4</v>
      </c>
      <c r="M29" s="34" t="s">
        <v>4</v>
      </c>
      <c r="N29" s="55" t="s">
        <v>4</v>
      </c>
      <c r="O29" s="37"/>
      <c r="P29" s="106"/>
    </row>
    <row r="30" spans="1:16" ht="15" customHeight="1">
      <c r="A30" s="113"/>
      <c r="B30" s="30"/>
      <c r="C30" s="52"/>
      <c r="D30" s="20"/>
      <c r="E30" s="21"/>
      <c r="F30" s="21"/>
      <c r="G30" s="21"/>
      <c r="H30" s="94"/>
      <c r="I30" s="33" t="s">
        <v>4</v>
      </c>
      <c r="J30" s="34" t="s">
        <v>4</v>
      </c>
      <c r="K30" s="35" t="s">
        <v>4</v>
      </c>
      <c r="L30" s="33" t="s">
        <v>4</v>
      </c>
      <c r="M30" s="34" t="s">
        <v>4</v>
      </c>
      <c r="N30" s="35" t="s">
        <v>4</v>
      </c>
      <c r="O30" s="46"/>
      <c r="P30" s="106"/>
    </row>
    <row r="31" spans="1:16" ht="15" customHeight="1">
      <c r="A31" s="113"/>
      <c r="B31" s="30"/>
      <c r="C31" s="52"/>
      <c r="D31" s="20"/>
      <c r="E31" s="21"/>
      <c r="F31" s="21"/>
      <c r="G31" s="21"/>
      <c r="H31" s="94"/>
      <c r="I31" s="33" t="s">
        <v>4</v>
      </c>
      <c r="J31" s="34" t="s">
        <v>4</v>
      </c>
      <c r="K31" s="35" t="s">
        <v>4</v>
      </c>
      <c r="L31" s="33" t="s">
        <v>4</v>
      </c>
      <c r="M31" s="34" t="s">
        <v>4</v>
      </c>
      <c r="N31" s="35" t="s">
        <v>4</v>
      </c>
      <c r="O31" s="46"/>
      <c r="P31" s="106"/>
    </row>
    <row r="32" spans="1:16" ht="15" customHeight="1">
      <c r="A32" s="113"/>
      <c r="B32" s="30"/>
      <c r="C32" s="52"/>
      <c r="D32" s="20"/>
      <c r="E32" s="21"/>
      <c r="F32" s="21"/>
      <c r="G32" s="21"/>
      <c r="H32" s="94"/>
      <c r="I32" s="33" t="s">
        <v>4</v>
      </c>
      <c r="J32" s="34" t="s">
        <v>4</v>
      </c>
      <c r="K32" s="35" t="s">
        <v>4</v>
      </c>
      <c r="L32" s="33" t="s">
        <v>4</v>
      </c>
      <c r="M32" s="34" t="s">
        <v>4</v>
      </c>
      <c r="N32" s="35" t="s">
        <v>4</v>
      </c>
      <c r="O32" s="46"/>
      <c r="P32" s="106"/>
    </row>
    <row r="33" spans="1:16" ht="15" customHeight="1">
      <c r="A33" s="113"/>
      <c r="B33" s="30"/>
      <c r="C33" s="52"/>
      <c r="D33" s="20"/>
      <c r="E33" s="21"/>
      <c r="F33" s="21"/>
      <c r="G33" s="21"/>
      <c r="H33" s="94"/>
      <c r="I33" s="33" t="s">
        <v>4</v>
      </c>
      <c r="J33" s="34" t="s">
        <v>4</v>
      </c>
      <c r="K33" s="35" t="s">
        <v>4</v>
      </c>
      <c r="L33" s="33" t="s">
        <v>4</v>
      </c>
      <c r="M33" s="34" t="s">
        <v>4</v>
      </c>
      <c r="N33" s="35" t="s">
        <v>4</v>
      </c>
      <c r="O33" s="46"/>
      <c r="P33" s="106"/>
    </row>
    <row r="34" spans="1:16" ht="15" customHeight="1">
      <c r="A34" s="113"/>
      <c r="B34" s="32"/>
      <c r="C34" s="52"/>
      <c r="D34" s="20"/>
      <c r="E34" s="21"/>
      <c r="F34" s="21"/>
      <c r="G34" s="21"/>
      <c r="H34" s="94"/>
      <c r="I34" s="33" t="s">
        <v>4</v>
      </c>
      <c r="J34" s="34" t="s">
        <v>4</v>
      </c>
      <c r="K34" s="35" t="s">
        <v>4</v>
      </c>
      <c r="L34" s="33" t="s">
        <v>4</v>
      </c>
      <c r="M34" s="34" t="s">
        <v>4</v>
      </c>
      <c r="N34" s="35" t="s">
        <v>4</v>
      </c>
      <c r="O34" s="46"/>
      <c r="P34" s="106"/>
    </row>
    <row r="35" spans="1:16" ht="15" customHeight="1" thickBot="1">
      <c r="A35" s="114"/>
      <c r="B35" s="31"/>
      <c r="C35" s="50"/>
      <c r="D35" s="16"/>
      <c r="E35" s="17"/>
      <c r="F35" s="17"/>
      <c r="G35" s="17"/>
      <c r="H35" s="96"/>
      <c r="I35" s="38" t="s">
        <v>4</v>
      </c>
      <c r="J35" s="39" t="s">
        <v>4</v>
      </c>
      <c r="K35" s="40" t="s">
        <v>4</v>
      </c>
      <c r="L35" s="38" t="s">
        <v>4</v>
      </c>
      <c r="M35" s="39" t="s">
        <v>4</v>
      </c>
      <c r="N35" s="40" t="s">
        <v>4</v>
      </c>
      <c r="O35" s="41"/>
      <c r="P35" s="107"/>
    </row>
    <row r="36" spans="1:16" ht="15" customHeight="1" thickBot="1">
      <c r="A36" s="88"/>
      <c r="B36" s="89"/>
      <c r="C36" s="90"/>
      <c r="D36" s="10"/>
      <c r="E36" s="10"/>
      <c r="F36" s="10"/>
      <c r="G36" s="10"/>
      <c r="H36" s="10"/>
      <c r="I36" s="89"/>
      <c r="J36" s="89"/>
      <c r="K36" s="89"/>
      <c r="L36" s="89"/>
      <c r="M36" s="89"/>
      <c r="N36" s="89"/>
      <c r="O36" s="89"/>
      <c r="P36" s="8"/>
    </row>
    <row r="37" spans="1:16" ht="15" customHeight="1">
      <c r="A37" s="115" t="s">
        <v>20</v>
      </c>
      <c r="B37" s="25" t="s">
        <v>35</v>
      </c>
      <c r="C37" s="29"/>
      <c r="D37" s="18"/>
      <c r="E37" s="22"/>
      <c r="F37" s="22"/>
      <c r="G37" s="22"/>
      <c r="H37" s="93"/>
      <c r="I37" s="54" t="s">
        <v>4</v>
      </c>
      <c r="J37" s="43" t="s">
        <v>4</v>
      </c>
      <c r="K37" s="44" t="s">
        <v>4</v>
      </c>
      <c r="L37" s="42" t="s">
        <v>4</v>
      </c>
      <c r="M37" s="43" t="s">
        <v>4</v>
      </c>
      <c r="N37" s="44" t="s">
        <v>4</v>
      </c>
      <c r="O37" s="45"/>
      <c r="P37" s="109" t="s">
        <v>194</v>
      </c>
    </row>
    <row r="38" spans="1:16" ht="15" customHeight="1">
      <c r="A38" s="116"/>
      <c r="B38" s="26" t="s">
        <v>37</v>
      </c>
      <c r="C38" s="30"/>
      <c r="D38" s="14"/>
      <c r="E38" s="23"/>
      <c r="F38" s="23"/>
      <c r="G38" s="23"/>
      <c r="H38" s="95"/>
      <c r="I38" s="56" t="s">
        <v>4</v>
      </c>
      <c r="J38" s="34" t="s">
        <v>4</v>
      </c>
      <c r="K38" s="35" t="s">
        <v>4</v>
      </c>
      <c r="L38" s="33" t="s">
        <v>4</v>
      </c>
      <c r="M38" s="34" t="s">
        <v>4</v>
      </c>
      <c r="N38" s="35" t="s">
        <v>4</v>
      </c>
      <c r="O38" s="37"/>
      <c r="P38" s="110"/>
    </row>
    <row r="39" spans="1:16" ht="15" customHeight="1">
      <c r="A39" s="116"/>
      <c r="B39" s="26" t="s">
        <v>36</v>
      </c>
      <c r="C39" s="30"/>
      <c r="D39" s="14"/>
      <c r="E39" s="23"/>
      <c r="F39" s="23"/>
      <c r="G39" s="23"/>
      <c r="H39" s="95"/>
      <c r="I39" s="56" t="s">
        <v>4</v>
      </c>
      <c r="J39" s="34" t="s">
        <v>4</v>
      </c>
      <c r="K39" s="35" t="s">
        <v>4</v>
      </c>
      <c r="L39" s="33" t="s">
        <v>4</v>
      </c>
      <c r="M39" s="34" t="s">
        <v>4</v>
      </c>
      <c r="N39" s="35" t="s">
        <v>4</v>
      </c>
      <c r="O39" s="37"/>
      <c r="P39" s="110"/>
    </row>
    <row r="40" spans="1:16" ht="15" customHeight="1">
      <c r="A40" s="116"/>
      <c r="B40" s="26" t="s">
        <v>59</v>
      </c>
      <c r="C40" s="30"/>
      <c r="D40" s="14"/>
      <c r="E40" s="23"/>
      <c r="F40" s="23"/>
      <c r="G40" s="23"/>
      <c r="H40" s="95"/>
      <c r="I40" s="56" t="s">
        <v>4</v>
      </c>
      <c r="J40" s="34" t="s">
        <v>4</v>
      </c>
      <c r="K40" s="35" t="s">
        <v>4</v>
      </c>
      <c r="L40" s="33" t="s">
        <v>4</v>
      </c>
      <c r="M40" s="34" t="s">
        <v>4</v>
      </c>
      <c r="N40" s="35" t="s">
        <v>4</v>
      </c>
      <c r="O40" s="37"/>
      <c r="P40" s="110"/>
    </row>
    <row r="41" spans="1:16" ht="15" customHeight="1">
      <c r="A41" s="116"/>
      <c r="B41" s="26" t="s">
        <v>26</v>
      </c>
      <c r="C41" s="30"/>
      <c r="D41" s="14"/>
      <c r="E41" s="23"/>
      <c r="F41" s="23"/>
      <c r="G41" s="23"/>
      <c r="H41" s="95"/>
      <c r="I41" s="56" t="s">
        <v>4</v>
      </c>
      <c r="J41" s="34" t="s">
        <v>4</v>
      </c>
      <c r="K41" s="35" t="s">
        <v>4</v>
      </c>
      <c r="L41" s="33" t="s">
        <v>4</v>
      </c>
      <c r="M41" s="34" t="s">
        <v>4</v>
      </c>
      <c r="N41" s="35" t="s">
        <v>4</v>
      </c>
      <c r="O41" s="37"/>
      <c r="P41" s="110"/>
    </row>
    <row r="42" spans="1:16" ht="15" customHeight="1">
      <c r="A42" s="116"/>
      <c r="B42" s="26" t="s">
        <v>42</v>
      </c>
      <c r="C42" s="30"/>
      <c r="D42" s="14"/>
      <c r="E42" s="23"/>
      <c r="F42" s="23"/>
      <c r="G42" s="23"/>
      <c r="H42" s="95"/>
      <c r="I42" s="56" t="s">
        <v>4</v>
      </c>
      <c r="J42" s="34" t="s">
        <v>4</v>
      </c>
      <c r="K42" s="35" t="s">
        <v>4</v>
      </c>
      <c r="L42" s="33" t="s">
        <v>4</v>
      </c>
      <c r="M42" s="34" t="s">
        <v>4</v>
      </c>
      <c r="N42" s="35" t="s">
        <v>4</v>
      </c>
      <c r="O42" s="37"/>
      <c r="P42" s="110"/>
    </row>
    <row r="43" spans="1:16" ht="15" customHeight="1">
      <c r="A43" s="116"/>
      <c r="B43" s="26" t="s">
        <v>27</v>
      </c>
      <c r="C43" s="30"/>
      <c r="D43" s="14"/>
      <c r="E43" s="23"/>
      <c r="F43" s="23"/>
      <c r="G43" s="23"/>
      <c r="H43" s="95"/>
      <c r="I43" s="56" t="s">
        <v>4</v>
      </c>
      <c r="J43" s="34" t="s">
        <v>4</v>
      </c>
      <c r="K43" s="35" t="s">
        <v>4</v>
      </c>
      <c r="L43" s="33" t="s">
        <v>4</v>
      </c>
      <c r="M43" s="34" t="s">
        <v>4</v>
      </c>
      <c r="N43" s="35" t="s">
        <v>4</v>
      </c>
      <c r="O43" s="37"/>
      <c r="P43" s="110"/>
    </row>
    <row r="44" spans="1:16" ht="15" customHeight="1">
      <c r="A44" s="116"/>
      <c r="B44" s="26" t="s">
        <v>28</v>
      </c>
      <c r="C44" s="30"/>
      <c r="D44" s="14"/>
      <c r="E44" s="23"/>
      <c r="F44" s="23"/>
      <c r="G44" s="23"/>
      <c r="H44" s="95"/>
      <c r="I44" s="56" t="s">
        <v>4</v>
      </c>
      <c r="J44" s="34" t="s">
        <v>4</v>
      </c>
      <c r="K44" s="35" t="s">
        <v>4</v>
      </c>
      <c r="L44" s="33" t="s">
        <v>4</v>
      </c>
      <c r="M44" s="34" t="s">
        <v>4</v>
      </c>
      <c r="N44" s="35" t="s">
        <v>4</v>
      </c>
      <c r="O44" s="37"/>
      <c r="P44" s="110"/>
    </row>
    <row r="45" spans="1:16" ht="15" customHeight="1">
      <c r="A45" s="116"/>
      <c r="B45" s="26" t="s">
        <v>29</v>
      </c>
      <c r="C45" s="30"/>
      <c r="D45" s="14"/>
      <c r="E45" s="23"/>
      <c r="F45" s="23"/>
      <c r="G45" s="23"/>
      <c r="H45" s="95"/>
      <c r="I45" s="56" t="s">
        <v>4</v>
      </c>
      <c r="J45" s="34" t="s">
        <v>4</v>
      </c>
      <c r="K45" s="35" t="s">
        <v>4</v>
      </c>
      <c r="L45" s="33" t="s">
        <v>4</v>
      </c>
      <c r="M45" s="34" t="s">
        <v>4</v>
      </c>
      <c r="N45" s="35" t="s">
        <v>4</v>
      </c>
      <c r="O45" s="37"/>
      <c r="P45" s="110"/>
    </row>
    <row r="46" spans="1:16" ht="15" customHeight="1">
      <c r="A46" s="116"/>
      <c r="B46" s="26" t="s">
        <v>107</v>
      </c>
      <c r="C46" s="30"/>
      <c r="D46" s="14"/>
      <c r="E46" s="23"/>
      <c r="F46" s="23"/>
      <c r="G46" s="23"/>
      <c r="H46" s="95"/>
      <c r="I46" s="56" t="s">
        <v>4</v>
      </c>
      <c r="J46" s="34" t="s">
        <v>4</v>
      </c>
      <c r="K46" s="35" t="s">
        <v>4</v>
      </c>
      <c r="L46" s="33" t="s">
        <v>4</v>
      </c>
      <c r="M46" s="34" t="s">
        <v>4</v>
      </c>
      <c r="N46" s="35" t="s">
        <v>4</v>
      </c>
      <c r="O46" s="37"/>
      <c r="P46" s="110"/>
    </row>
    <row r="47" spans="1:16" ht="15" customHeight="1">
      <c r="A47" s="116"/>
      <c r="B47" s="26" t="s">
        <v>30</v>
      </c>
      <c r="C47" s="30"/>
      <c r="D47" s="14"/>
      <c r="E47" s="23"/>
      <c r="F47" s="23"/>
      <c r="G47" s="23"/>
      <c r="H47" s="95"/>
      <c r="I47" s="56" t="s">
        <v>4</v>
      </c>
      <c r="J47" s="34" t="s">
        <v>4</v>
      </c>
      <c r="K47" s="35" t="s">
        <v>4</v>
      </c>
      <c r="L47" s="33" t="s">
        <v>4</v>
      </c>
      <c r="M47" s="34" t="s">
        <v>4</v>
      </c>
      <c r="N47" s="35" t="s">
        <v>4</v>
      </c>
      <c r="O47" s="37"/>
      <c r="P47" s="110"/>
    </row>
    <row r="48" spans="1:16" ht="15" customHeight="1">
      <c r="A48" s="116"/>
      <c r="B48" s="26" t="s">
        <v>55</v>
      </c>
      <c r="C48" s="30"/>
      <c r="D48" s="14"/>
      <c r="E48" s="23"/>
      <c r="F48" s="23"/>
      <c r="G48" s="23"/>
      <c r="H48" s="95"/>
      <c r="I48" s="56" t="s">
        <v>4</v>
      </c>
      <c r="J48" s="34" t="s">
        <v>4</v>
      </c>
      <c r="K48" s="35" t="s">
        <v>4</v>
      </c>
      <c r="L48" s="33" t="s">
        <v>4</v>
      </c>
      <c r="M48" s="34" t="s">
        <v>4</v>
      </c>
      <c r="N48" s="35" t="s">
        <v>4</v>
      </c>
      <c r="O48" s="37"/>
      <c r="P48" s="110"/>
    </row>
    <row r="49" spans="1:16" ht="15" customHeight="1">
      <c r="A49" s="116"/>
      <c r="B49" s="26" t="s">
        <v>31</v>
      </c>
      <c r="C49" s="30"/>
      <c r="D49" s="14"/>
      <c r="E49" s="23"/>
      <c r="F49" s="23"/>
      <c r="G49" s="23"/>
      <c r="H49" s="95"/>
      <c r="I49" s="56" t="s">
        <v>4</v>
      </c>
      <c r="J49" s="34" t="s">
        <v>4</v>
      </c>
      <c r="K49" s="35" t="s">
        <v>4</v>
      </c>
      <c r="L49" s="33" t="s">
        <v>4</v>
      </c>
      <c r="M49" s="34" t="s">
        <v>4</v>
      </c>
      <c r="N49" s="35" t="s">
        <v>4</v>
      </c>
      <c r="O49" s="37"/>
      <c r="P49" s="110"/>
    </row>
    <row r="50" spans="1:16" ht="15" customHeight="1">
      <c r="A50" s="116"/>
      <c r="B50" s="26" t="s">
        <v>32</v>
      </c>
      <c r="C50" s="30"/>
      <c r="D50" s="14"/>
      <c r="E50" s="23"/>
      <c r="F50" s="23"/>
      <c r="G50" s="23"/>
      <c r="H50" s="95"/>
      <c r="I50" s="56" t="s">
        <v>4</v>
      </c>
      <c r="J50" s="34" t="s">
        <v>4</v>
      </c>
      <c r="K50" s="35" t="s">
        <v>4</v>
      </c>
      <c r="L50" s="33" t="s">
        <v>4</v>
      </c>
      <c r="M50" s="34" t="s">
        <v>4</v>
      </c>
      <c r="N50" s="35" t="s">
        <v>4</v>
      </c>
      <c r="O50" s="37"/>
      <c r="P50" s="110"/>
    </row>
    <row r="51" spans="1:16" ht="15" customHeight="1">
      <c r="A51" s="116"/>
      <c r="B51" s="26" t="s">
        <v>33</v>
      </c>
      <c r="C51" s="30"/>
      <c r="D51" s="14"/>
      <c r="E51" s="23"/>
      <c r="F51" s="23"/>
      <c r="G51" s="23"/>
      <c r="H51" s="95"/>
      <c r="I51" s="56" t="s">
        <v>4</v>
      </c>
      <c r="J51" s="34" t="s">
        <v>4</v>
      </c>
      <c r="K51" s="35" t="s">
        <v>4</v>
      </c>
      <c r="L51" s="33" t="s">
        <v>4</v>
      </c>
      <c r="M51" s="34" t="s">
        <v>4</v>
      </c>
      <c r="N51" s="35" t="s">
        <v>4</v>
      </c>
      <c r="O51" s="37"/>
      <c r="P51" s="110"/>
    </row>
    <row r="52" spans="1:16" ht="15" customHeight="1">
      <c r="A52" s="116"/>
      <c r="B52" s="26" t="s">
        <v>56</v>
      </c>
      <c r="C52" s="30"/>
      <c r="D52" s="14"/>
      <c r="E52" s="23"/>
      <c r="F52" s="23"/>
      <c r="G52" s="23"/>
      <c r="H52" s="95"/>
      <c r="I52" s="56" t="s">
        <v>4</v>
      </c>
      <c r="J52" s="34" t="s">
        <v>4</v>
      </c>
      <c r="K52" s="35" t="s">
        <v>4</v>
      </c>
      <c r="L52" s="33" t="s">
        <v>4</v>
      </c>
      <c r="M52" s="34" t="s">
        <v>4</v>
      </c>
      <c r="N52" s="35" t="s">
        <v>4</v>
      </c>
      <c r="O52" s="37"/>
      <c r="P52" s="110"/>
    </row>
    <row r="53" spans="1:16" ht="15" customHeight="1">
      <c r="A53" s="116"/>
      <c r="B53" s="26" t="s">
        <v>57</v>
      </c>
      <c r="C53" s="30"/>
      <c r="D53" s="14"/>
      <c r="E53" s="23"/>
      <c r="F53" s="23"/>
      <c r="G53" s="23"/>
      <c r="H53" s="95"/>
      <c r="I53" s="56" t="s">
        <v>4</v>
      </c>
      <c r="J53" s="34" t="s">
        <v>4</v>
      </c>
      <c r="K53" s="35" t="s">
        <v>4</v>
      </c>
      <c r="L53" s="33" t="s">
        <v>4</v>
      </c>
      <c r="M53" s="34" t="s">
        <v>4</v>
      </c>
      <c r="N53" s="35" t="s">
        <v>4</v>
      </c>
      <c r="O53" s="37"/>
      <c r="P53" s="110"/>
    </row>
    <row r="54" spans="1:16" ht="15" customHeight="1">
      <c r="A54" s="116"/>
      <c r="B54" s="26" t="s">
        <v>58</v>
      </c>
      <c r="C54" s="30"/>
      <c r="D54" s="14"/>
      <c r="E54" s="23"/>
      <c r="F54" s="23"/>
      <c r="G54" s="23"/>
      <c r="H54" s="95"/>
      <c r="I54" s="56" t="s">
        <v>4</v>
      </c>
      <c r="J54" s="34" t="s">
        <v>4</v>
      </c>
      <c r="K54" s="35" t="s">
        <v>4</v>
      </c>
      <c r="L54" s="33" t="s">
        <v>4</v>
      </c>
      <c r="M54" s="34" t="s">
        <v>4</v>
      </c>
      <c r="N54" s="35" t="s">
        <v>4</v>
      </c>
      <c r="O54" s="37"/>
      <c r="P54" s="110"/>
    </row>
    <row r="55" spans="1:16" ht="15" customHeight="1">
      <c r="A55" s="116"/>
      <c r="B55" s="26" t="s">
        <v>34</v>
      </c>
      <c r="C55" s="30"/>
      <c r="D55" s="14"/>
      <c r="E55" s="23"/>
      <c r="F55" s="23"/>
      <c r="G55" s="23"/>
      <c r="H55" s="95"/>
      <c r="I55" s="56" t="s">
        <v>4</v>
      </c>
      <c r="J55" s="34" t="s">
        <v>4</v>
      </c>
      <c r="K55" s="35" t="s">
        <v>4</v>
      </c>
      <c r="L55" s="33" t="s">
        <v>4</v>
      </c>
      <c r="M55" s="34" t="s">
        <v>4</v>
      </c>
      <c r="N55" s="35" t="s">
        <v>4</v>
      </c>
      <c r="O55" s="37"/>
      <c r="P55" s="110"/>
    </row>
    <row r="56" spans="1:16" ht="15" customHeight="1">
      <c r="A56" s="116"/>
      <c r="B56" s="26" t="s">
        <v>38</v>
      </c>
      <c r="C56" s="30"/>
      <c r="D56" s="14"/>
      <c r="E56" s="23"/>
      <c r="F56" s="23"/>
      <c r="G56" s="23"/>
      <c r="H56" s="95"/>
      <c r="I56" s="56" t="s">
        <v>4</v>
      </c>
      <c r="J56" s="34" t="s">
        <v>4</v>
      </c>
      <c r="K56" s="35" t="s">
        <v>4</v>
      </c>
      <c r="L56" s="33" t="s">
        <v>4</v>
      </c>
      <c r="M56" s="34" t="s">
        <v>4</v>
      </c>
      <c r="N56" s="35" t="s">
        <v>4</v>
      </c>
      <c r="O56" s="37"/>
      <c r="P56" s="110"/>
    </row>
    <row r="57" spans="1:16" ht="15" customHeight="1">
      <c r="A57" s="116"/>
      <c r="B57" s="26" t="s">
        <v>39</v>
      </c>
      <c r="C57" s="30"/>
      <c r="D57" s="14"/>
      <c r="E57" s="23"/>
      <c r="F57" s="23"/>
      <c r="G57" s="23"/>
      <c r="H57" s="95"/>
      <c r="I57" s="56" t="s">
        <v>4</v>
      </c>
      <c r="J57" s="34" t="s">
        <v>4</v>
      </c>
      <c r="K57" s="35" t="s">
        <v>4</v>
      </c>
      <c r="L57" s="33" t="s">
        <v>4</v>
      </c>
      <c r="M57" s="34" t="s">
        <v>4</v>
      </c>
      <c r="N57" s="35" t="s">
        <v>4</v>
      </c>
      <c r="O57" s="37"/>
      <c r="P57" s="110"/>
    </row>
    <row r="58" spans="1:16" ht="15" customHeight="1">
      <c r="A58" s="116"/>
      <c r="B58" s="26" t="s">
        <v>43</v>
      </c>
      <c r="C58" s="30"/>
      <c r="D58" s="14"/>
      <c r="E58" s="23"/>
      <c r="F58" s="23"/>
      <c r="G58" s="23"/>
      <c r="H58" s="95"/>
      <c r="I58" s="56" t="s">
        <v>4</v>
      </c>
      <c r="J58" s="34" t="s">
        <v>4</v>
      </c>
      <c r="K58" s="35" t="s">
        <v>4</v>
      </c>
      <c r="L58" s="33" t="s">
        <v>4</v>
      </c>
      <c r="M58" s="34" t="s">
        <v>4</v>
      </c>
      <c r="N58" s="35" t="s">
        <v>4</v>
      </c>
      <c r="O58" s="37"/>
      <c r="P58" s="110"/>
    </row>
    <row r="59" spans="1:16" ht="15" customHeight="1">
      <c r="A59" s="116"/>
      <c r="B59" s="26" t="s">
        <v>44</v>
      </c>
      <c r="C59" s="30"/>
      <c r="D59" s="14"/>
      <c r="E59" s="23"/>
      <c r="F59" s="23"/>
      <c r="G59" s="23"/>
      <c r="H59" s="95"/>
      <c r="I59" s="56" t="s">
        <v>4</v>
      </c>
      <c r="J59" s="34" t="s">
        <v>4</v>
      </c>
      <c r="K59" s="35" t="s">
        <v>4</v>
      </c>
      <c r="L59" s="33" t="s">
        <v>4</v>
      </c>
      <c r="M59" s="34" t="s">
        <v>4</v>
      </c>
      <c r="N59" s="35" t="s">
        <v>4</v>
      </c>
      <c r="O59" s="37"/>
      <c r="P59" s="110"/>
    </row>
    <row r="60" spans="1:16" ht="15" customHeight="1">
      <c r="A60" s="116"/>
      <c r="B60" s="26"/>
      <c r="C60" s="30"/>
      <c r="D60" s="14"/>
      <c r="E60" s="23"/>
      <c r="F60" s="23"/>
      <c r="G60" s="23"/>
      <c r="H60" s="95"/>
      <c r="I60" s="56" t="s">
        <v>4</v>
      </c>
      <c r="J60" s="34" t="s">
        <v>4</v>
      </c>
      <c r="K60" s="35" t="s">
        <v>4</v>
      </c>
      <c r="L60" s="33" t="s">
        <v>4</v>
      </c>
      <c r="M60" s="34" t="s">
        <v>4</v>
      </c>
      <c r="N60" s="35" t="s">
        <v>4</v>
      </c>
      <c r="O60" s="37"/>
      <c r="P60" s="110"/>
    </row>
    <row r="61" spans="1:16" ht="15" customHeight="1">
      <c r="A61" s="116"/>
      <c r="B61" s="26"/>
      <c r="C61" s="30"/>
      <c r="D61" s="14"/>
      <c r="E61" s="23"/>
      <c r="F61" s="23"/>
      <c r="G61" s="23"/>
      <c r="H61" s="95"/>
      <c r="I61" s="56" t="s">
        <v>4</v>
      </c>
      <c r="J61" s="34" t="s">
        <v>4</v>
      </c>
      <c r="K61" s="35" t="s">
        <v>4</v>
      </c>
      <c r="L61" s="33" t="s">
        <v>4</v>
      </c>
      <c r="M61" s="34" t="s">
        <v>4</v>
      </c>
      <c r="N61" s="35" t="s">
        <v>4</v>
      </c>
      <c r="O61" s="37"/>
      <c r="P61" s="110"/>
    </row>
    <row r="62" spans="1:16" ht="15" customHeight="1">
      <c r="A62" s="116"/>
      <c r="B62" s="26"/>
      <c r="C62" s="30"/>
      <c r="D62" s="14"/>
      <c r="E62" s="23"/>
      <c r="F62" s="23"/>
      <c r="G62" s="23"/>
      <c r="H62" s="95"/>
      <c r="I62" s="56" t="s">
        <v>4</v>
      </c>
      <c r="J62" s="34" t="s">
        <v>4</v>
      </c>
      <c r="K62" s="35" t="s">
        <v>4</v>
      </c>
      <c r="L62" s="33" t="s">
        <v>4</v>
      </c>
      <c r="M62" s="34" t="s">
        <v>4</v>
      </c>
      <c r="N62" s="35" t="s">
        <v>4</v>
      </c>
      <c r="O62" s="37"/>
      <c r="P62" s="110"/>
    </row>
    <row r="63" spans="1:16" ht="15" customHeight="1">
      <c r="A63" s="116"/>
      <c r="B63" s="26"/>
      <c r="C63" s="30"/>
      <c r="D63" s="14"/>
      <c r="E63" s="23"/>
      <c r="F63" s="23"/>
      <c r="G63" s="23"/>
      <c r="H63" s="95"/>
      <c r="I63" s="56" t="s">
        <v>4</v>
      </c>
      <c r="J63" s="34" t="s">
        <v>4</v>
      </c>
      <c r="K63" s="35" t="s">
        <v>4</v>
      </c>
      <c r="L63" s="33" t="s">
        <v>4</v>
      </c>
      <c r="M63" s="34" t="s">
        <v>4</v>
      </c>
      <c r="N63" s="35" t="s">
        <v>4</v>
      </c>
      <c r="O63" s="37"/>
      <c r="P63" s="110"/>
    </row>
    <row r="64" spans="1:16" ht="15" customHeight="1">
      <c r="A64" s="116"/>
      <c r="B64" s="101"/>
      <c r="C64" s="32"/>
      <c r="D64" s="20"/>
      <c r="E64" s="102"/>
      <c r="F64" s="102"/>
      <c r="G64" s="102"/>
      <c r="H64" s="103"/>
      <c r="I64" s="56" t="s">
        <v>4</v>
      </c>
      <c r="J64" s="34" t="s">
        <v>4</v>
      </c>
      <c r="K64" s="35" t="s">
        <v>4</v>
      </c>
      <c r="L64" s="33" t="s">
        <v>4</v>
      </c>
      <c r="M64" s="34" t="s">
        <v>4</v>
      </c>
      <c r="N64" s="35" t="s">
        <v>4</v>
      </c>
      <c r="O64" s="46"/>
      <c r="P64" s="110"/>
    </row>
    <row r="65" spans="1:16" ht="15" customHeight="1" thickBot="1">
      <c r="A65" s="117"/>
      <c r="B65" s="27"/>
      <c r="C65" s="31"/>
      <c r="D65" s="16"/>
      <c r="E65" s="24"/>
      <c r="F65" s="24"/>
      <c r="G65" s="24"/>
      <c r="H65" s="97"/>
      <c r="I65" s="47" t="s">
        <v>4</v>
      </c>
      <c r="J65" s="39" t="s">
        <v>4</v>
      </c>
      <c r="K65" s="40" t="s">
        <v>4</v>
      </c>
      <c r="L65" s="38" t="s">
        <v>4</v>
      </c>
      <c r="M65" s="39" t="s">
        <v>4</v>
      </c>
      <c r="N65" s="40" t="s">
        <v>4</v>
      </c>
      <c r="O65" s="41"/>
      <c r="P65" s="111"/>
    </row>
    <row r="66" spans="1:16" ht="15" customHeight="1" thickBot="1">
      <c r="A66" s="88"/>
      <c r="B66" s="89"/>
      <c r="C66" s="89"/>
      <c r="D66" s="7"/>
      <c r="E66" s="7"/>
      <c r="F66" s="7"/>
      <c r="G66" s="7"/>
      <c r="H66" s="7"/>
      <c r="I66" s="89"/>
      <c r="J66" s="89"/>
      <c r="K66" s="89"/>
      <c r="L66" s="89"/>
      <c r="M66" s="89"/>
      <c r="N66" s="89"/>
      <c r="O66" s="89"/>
      <c r="P66" s="8"/>
    </row>
    <row r="67" spans="1:16" ht="15" customHeight="1">
      <c r="A67" s="118" t="s">
        <v>120</v>
      </c>
      <c r="B67" s="29" t="s">
        <v>93</v>
      </c>
      <c r="C67" s="51"/>
      <c r="D67" s="18"/>
      <c r="E67" s="19"/>
      <c r="F67" s="19"/>
      <c r="G67" s="19"/>
      <c r="H67" s="93"/>
      <c r="I67" s="42" t="s">
        <v>4</v>
      </c>
      <c r="J67" s="43" t="s">
        <v>4</v>
      </c>
      <c r="K67" s="44" t="s">
        <v>4</v>
      </c>
      <c r="L67" s="42" t="s">
        <v>4</v>
      </c>
      <c r="M67" s="43" t="s">
        <v>4</v>
      </c>
      <c r="N67" s="44" t="s">
        <v>4</v>
      </c>
      <c r="O67" s="45"/>
      <c r="P67" s="105" t="s">
        <v>195</v>
      </c>
    </row>
    <row r="68" spans="1:16" ht="15" customHeight="1">
      <c r="A68" s="119"/>
      <c r="B68" s="30" t="s">
        <v>94</v>
      </c>
      <c r="C68" s="49"/>
      <c r="D68" s="14"/>
      <c r="E68" s="15"/>
      <c r="F68" s="15"/>
      <c r="G68" s="15"/>
      <c r="H68" s="94"/>
      <c r="I68" s="33" t="s">
        <v>4</v>
      </c>
      <c r="J68" s="34" t="s">
        <v>4</v>
      </c>
      <c r="K68" s="35" t="s">
        <v>4</v>
      </c>
      <c r="L68" s="33" t="s">
        <v>4</v>
      </c>
      <c r="M68" s="34" t="s">
        <v>4</v>
      </c>
      <c r="N68" s="35" t="s">
        <v>4</v>
      </c>
      <c r="O68" s="37"/>
      <c r="P68" s="106"/>
    </row>
    <row r="69" spans="1:16" ht="15" customHeight="1">
      <c r="A69" s="119"/>
      <c r="B69" s="30" t="s">
        <v>95</v>
      </c>
      <c r="C69" s="49"/>
      <c r="D69" s="14"/>
      <c r="E69" s="15"/>
      <c r="F69" s="15"/>
      <c r="G69" s="15"/>
      <c r="H69" s="94"/>
      <c r="I69" s="33" t="s">
        <v>4</v>
      </c>
      <c r="J69" s="34" t="s">
        <v>4</v>
      </c>
      <c r="K69" s="35" t="s">
        <v>4</v>
      </c>
      <c r="L69" s="33" t="s">
        <v>4</v>
      </c>
      <c r="M69" s="34" t="s">
        <v>4</v>
      </c>
      <c r="N69" s="35" t="s">
        <v>4</v>
      </c>
      <c r="O69" s="37"/>
      <c r="P69" s="106"/>
    </row>
    <row r="70" spans="1:16" ht="15" customHeight="1">
      <c r="A70" s="119"/>
      <c r="B70" s="30" t="s">
        <v>89</v>
      </c>
      <c r="C70" s="49"/>
      <c r="D70" s="14"/>
      <c r="E70" s="15"/>
      <c r="F70" s="15"/>
      <c r="G70" s="15"/>
      <c r="H70" s="94"/>
      <c r="I70" s="33" t="s">
        <v>4</v>
      </c>
      <c r="J70" s="34" t="s">
        <v>4</v>
      </c>
      <c r="K70" s="35" t="s">
        <v>4</v>
      </c>
      <c r="L70" s="33" t="s">
        <v>4</v>
      </c>
      <c r="M70" s="34" t="s">
        <v>4</v>
      </c>
      <c r="N70" s="35" t="s">
        <v>4</v>
      </c>
      <c r="O70" s="37"/>
      <c r="P70" s="106"/>
    </row>
    <row r="71" spans="1:16" ht="15" customHeight="1">
      <c r="A71" s="119"/>
      <c r="B71" s="30" t="s">
        <v>32</v>
      </c>
      <c r="C71" s="49"/>
      <c r="D71" s="14"/>
      <c r="E71" s="15"/>
      <c r="F71" s="15"/>
      <c r="G71" s="15"/>
      <c r="H71" s="94"/>
      <c r="I71" s="33" t="s">
        <v>4</v>
      </c>
      <c r="J71" s="34" t="s">
        <v>4</v>
      </c>
      <c r="K71" s="35" t="s">
        <v>4</v>
      </c>
      <c r="L71" s="33" t="s">
        <v>4</v>
      </c>
      <c r="M71" s="34" t="s">
        <v>4</v>
      </c>
      <c r="N71" s="35" t="s">
        <v>4</v>
      </c>
      <c r="O71" s="37"/>
      <c r="P71" s="106"/>
    </row>
    <row r="72" spans="1:16" ht="15" customHeight="1">
      <c r="A72" s="119"/>
      <c r="B72" s="32"/>
      <c r="C72" s="52"/>
      <c r="D72" s="20"/>
      <c r="E72" s="21"/>
      <c r="F72" s="21"/>
      <c r="G72" s="21"/>
      <c r="H72" s="94"/>
      <c r="I72" s="33" t="s">
        <v>4</v>
      </c>
      <c r="J72" s="34" t="s">
        <v>4</v>
      </c>
      <c r="K72" s="35" t="s">
        <v>4</v>
      </c>
      <c r="L72" s="33" t="s">
        <v>4</v>
      </c>
      <c r="M72" s="34" t="s">
        <v>4</v>
      </c>
      <c r="N72" s="35" t="s">
        <v>4</v>
      </c>
      <c r="O72" s="46"/>
      <c r="P72" s="106"/>
    </row>
    <row r="73" spans="1:16" ht="15" customHeight="1">
      <c r="A73" s="119"/>
      <c r="B73" s="32"/>
      <c r="C73" s="52"/>
      <c r="D73" s="20"/>
      <c r="E73" s="21"/>
      <c r="F73" s="21"/>
      <c r="G73" s="21"/>
      <c r="H73" s="94"/>
      <c r="I73" s="33" t="s">
        <v>4</v>
      </c>
      <c r="J73" s="34" t="s">
        <v>4</v>
      </c>
      <c r="K73" s="35" t="s">
        <v>4</v>
      </c>
      <c r="L73" s="33" t="s">
        <v>4</v>
      </c>
      <c r="M73" s="34" t="s">
        <v>4</v>
      </c>
      <c r="N73" s="35" t="s">
        <v>4</v>
      </c>
      <c r="O73" s="46"/>
      <c r="P73" s="106"/>
    </row>
    <row r="74" spans="1:16" ht="15" customHeight="1">
      <c r="A74" s="119"/>
      <c r="B74" s="32"/>
      <c r="C74" s="52"/>
      <c r="D74" s="20"/>
      <c r="E74" s="21"/>
      <c r="F74" s="21"/>
      <c r="G74" s="21"/>
      <c r="H74" s="94"/>
      <c r="I74" s="33" t="s">
        <v>4</v>
      </c>
      <c r="J74" s="34" t="s">
        <v>4</v>
      </c>
      <c r="K74" s="35" t="s">
        <v>4</v>
      </c>
      <c r="L74" s="33" t="s">
        <v>4</v>
      </c>
      <c r="M74" s="34" t="s">
        <v>4</v>
      </c>
      <c r="N74" s="35" t="s">
        <v>4</v>
      </c>
      <c r="O74" s="46"/>
      <c r="P74" s="106"/>
    </row>
    <row r="75" spans="1:16" ht="15" customHeight="1" thickBot="1">
      <c r="A75" s="120"/>
      <c r="B75" s="31"/>
      <c r="C75" s="50"/>
      <c r="D75" s="16"/>
      <c r="E75" s="17"/>
      <c r="F75" s="17"/>
      <c r="G75" s="17"/>
      <c r="H75" s="96"/>
      <c r="I75" s="38" t="s">
        <v>4</v>
      </c>
      <c r="J75" s="39" t="s">
        <v>4</v>
      </c>
      <c r="K75" s="40" t="s">
        <v>4</v>
      </c>
      <c r="L75" s="38" t="s">
        <v>4</v>
      </c>
      <c r="M75" s="39" t="s">
        <v>4</v>
      </c>
      <c r="N75" s="40" t="s">
        <v>4</v>
      </c>
      <c r="O75" s="41"/>
      <c r="P75" s="107"/>
    </row>
    <row r="76" spans="1:16" ht="15" customHeight="1" thickBot="1">
      <c r="A76" s="88"/>
      <c r="B76" s="89"/>
      <c r="C76" s="90"/>
      <c r="D76" s="10"/>
      <c r="E76" s="10"/>
      <c r="F76" s="10"/>
      <c r="G76" s="10"/>
      <c r="H76" s="10"/>
      <c r="I76" s="89"/>
      <c r="J76" s="89"/>
      <c r="K76" s="89"/>
      <c r="L76" s="89"/>
      <c r="M76" s="89"/>
      <c r="N76" s="89"/>
      <c r="O76" s="89"/>
      <c r="P76" s="8"/>
    </row>
    <row r="77" spans="1:16" ht="15" customHeight="1">
      <c r="A77" s="115" t="s">
        <v>23</v>
      </c>
      <c r="B77" s="25" t="s">
        <v>45</v>
      </c>
      <c r="C77" s="29"/>
      <c r="D77" s="18"/>
      <c r="E77" s="22"/>
      <c r="F77" s="22"/>
      <c r="G77" s="22"/>
      <c r="H77" s="93"/>
      <c r="I77" s="54" t="s">
        <v>4</v>
      </c>
      <c r="J77" s="43" t="s">
        <v>4</v>
      </c>
      <c r="K77" s="44" t="s">
        <v>4</v>
      </c>
      <c r="L77" s="42" t="s">
        <v>4</v>
      </c>
      <c r="M77" s="43" t="s">
        <v>4</v>
      </c>
      <c r="N77" s="44" t="s">
        <v>4</v>
      </c>
      <c r="O77" s="45"/>
      <c r="P77" s="105" t="s">
        <v>196</v>
      </c>
    </row>
    <row r="78" spans="1:16" ht="15" customHeight="1">
      <c r="A78" s="116"/>
      <c r="B78" s="26" t="s">
        <v>43</v>
      </c>
      <c r="C78" s="30"/>
      <c r="D78" s="14"/>
      <c r="E78" s="23"/>
      <c r="F78" s="23"/>
      <c r="G78" s="23"/>
      <c r="H78" s="95"/>
      <c r="I78" s="56" t="s">
        <v>4</v>
      </c>
      <c r="J78" s="34" t="s">
        <v>4</v>
      </c>
      <c r="K78" s="35" t="s">
        <v>4</v>
      </c>
      <c r="L78" s="33" t="s">
        <v>4</v>
      </c>
      <c r="M78" s="34" t="s">
        <v>4</v>
      </c>
      <c r="N78" s="35" t="s">
        <v>4</v>
      </c>
      <c r="O78" s="37"/>
      <c r="P78" s="106"/>
    </row>
    <row r="79" spans="1:16" ht="15" customHeight="1">
      <c r="A79" s="116"/>
      <c r="B79" s="26" t="s">
        <v>66</v>
      </c>
      <c r="C79" s="30"/>
      <c r="D79" s="14"/>
      <c r="E79" s="23"/>
      <c r="F79" s="23"/>
      <c r="G79" s="23"/>
      <c r="H79" s="95"/>
      <c r="I79" s="56" t="s">
        <v>4</v>
      </c>
      <c r="J79" s="34" t="s">
        <v>4</v>
      </c>
      <c r="K79" s="35" t="s">
        <v>4</v>
      </c>
      <c r="L79" s="33" t="s">
        <v>4</v>
      </c>
      <c r="M79" s="34" t="s">
        <v>4</v>
      </c>
      <c r="N79" s="35" t="s">
        <v>4</v>
      </c>
      <c r="O79" s="37"/>
      <c r="P79" s="106"/>
    </row>
    <row r="80" spans="1:16" ht="15" customHeight="1">
      <c r="A80" s="116"/>
      <c r="B80" s="26" t="s">
        <v>67</v>
      </c>
      <c r="C80" s="30"/>
      <c r="D80" s="14"/>
      <c r="E80" s="23"/>
      <c r="F80" s="23"/>
      <c r="G80" s="23"/>
      <c r="H80" s="95"/>
      <c r="I80" s="56" t="s">
        <v>4</v>
      </c>
      <c r="J80" s="34" t="s">
        <v>4</v>
      </c>
      <c r="K80" s="35" t="s">
        <v>4</v>
      </c>
      <c r="L80" s="33" t="s">
        <v>4</v>
      </c>
      <c r="M80" s="34" t="s">
        <v>4</v>
      </c>
      <c r="N80" s="35" t="s">
        <v>4</v>
      </c>
      <c r="O80" s="37"/>
      <c r="P80" s="106"/>
    </row>
    <row r="81" spans="1:16" ht="15" customHeight="1">
      <c r="A81" s="116"/>
      <c r="B81" s="26" t="s">
        <v>68</v>
      </c>
      <c r="C81" s="30"/>
      <c r="D81" s="14"/>
      <c r="E81" s="23"/>
      <c r="F81" s="23"/>
      <c r="G81" s="23"/>
      <c r="H81" s="95"/>
      <c r="I81" s="56" t="s">
        <v>4</v>
      </c>
      <c r="J81" s="34" t="s">
        <v>4</v>
      </c>
      <c r="K81" s="35" t="s">
        <v>4</v>
      </c>
      <c r="L81" s="33" t="s">
        <v>4</v>
      </c>
      <c r="M81" s="34" t="s">
        <v>4</v>
      </c>
      <c r="N81" s="35" t="s">
        <v>4</v>
      </c>
      <c r="O81" s="37"/>
      <c r="P81" s="106"/>
    </row>
    <row r="82" spans="1:16" ht="15" customHeight="1">
      <c r="A82" s="116"/>
      <c r="B82" s="26" t="s">
        <v>69</v>
      </c>
      <c r="C82" s="30"/>
      <c r="D82" s="14"/>
      <c r="E82" s="23"/>
      <c r="F82" s="23"/>
      <c r="G82" s="23"/>
      <c r="H82" s="95"/>
      <c r="I82" s="56" t="s">
        <v>4</v>
      </c>
      <c r="J82" s="34" t="s">
        <v>4</v>
      </c>
      <c r="K82" s="35" t="s">
        <v>4</v>
      </c>
      <c r="L82" s="33" t="s">
        <v>4</v>
      </c>
      <c r="M82" s="34" t="s">
        <v>4</v>
      </c>
      <c r="N82" s="35" t="s">
        <v>4</v>
      </c>
      <c r="O82" s="37"/>
      <c r="P82" s="106"/>
    </row>
    <row r="83" spans="1:16" ht="15" customHeight="1">
      <c r="A83" s="116"/>
      <c r="B83" s="26" t="s">
        <v>44</v>
      </c>
      <c r="C83" s="30"/>
      <c r="D83" s="14"/>
      <c r="E83" s="23"/>
      <c r="F83" s="23"/>
      <c r="G83" s="23"/>
      <c r="H83" s="95"/>
      <c r="I83" s="56" t="s">
        <v>4</v>
      </c>
      <c r="J83" s="34" t="s">
        <v>4</v>
      </c>
      <c r="K83" s="35" t="s">
        <v>4</v>
      </c>
      <c r="L83" s="33" t="s">
        <v>4</v>
      </c>
      <c r="M83" s="34" t="s">
        <v>4</v>
      </c>
      <c r="N83" s="35" t="s">
        <v>4</v>
      </c>
      <c r="O83" s="37"/>
      <c r="P83" s="106"/>
    </row>
    <row r="84" spans="1:16" ht="15" customHeight="1">
      <c r="A84" s="116"/>
      <c r="B84" s="26" t="s">
        <v>189</v>
      </c>
      <c r="C84" s="30"/>
      <c r="D84" s="14"/>
      <c r="E84" s="23"/>
      <c r="F84" s="23"/>
      <c r="G84" s="23"/>
      <c r="H84" s="95"/>
      <c r="I84" s="56" t="s">
        <v>4</v>
      </c>
      <c r="J84" s="34" t="s">
        <v>4</v>
      </c>
      <c r="K84" s="35" t="s">
        <v>4</v>
      </c>
      <c r="L84" s="33" t="s">
        <v>4</v>
      </c>
      <c r="M84" s="34" t="s">
        <v>4</v>
      </c>
      <c r="N84" s="35" t="s">
        <v>4</v>
      </c>
      <c r="O84" s="37"/>
      <c r="P84" s="106"/>
    </row>
    <row r="85" spans="1:16" ht="15" customHeight="1">
      <c r="A85" s="116"/>
      <c r="B85" s="26" t="s">
        <v>112</v>
      </c>
      <c r="C85" s="30"/>
      <c r="D85" s="14"/>
      <c r="E85" s="23"/>
      <c r="F85" s="23"/>
      <c r="G85" s="23"/>
      <c r="H85" s="95"/>
      <c r="I85" s="56" t="s">
        <v>4</v>
      </c>
      <c r="J85" s="34" t="s">
        <v>4</v>
      </c>
      <c r="K85" s="35" t="s">
        <v>4</v>
      </c>
      <c r="L85" s="33" t="s">
        <v>4</v>
      </c>
      <c r="M85" s="34" t="s">
        <v>4</v>
      </c>
      <c r="N85" s="35" t="s">
        <v>4</v>
      </c>
      <c r="O85" s="37"/>
      <c r="P85" s="106"/>
    </row>
    <row r="86" spans="1:16" ht="15" customHeight="1">
      <c r="A86" s="116"/>
      <c r="B86" s="26" t="s">
        <v>72</v>
      </c>
      <c r="C86" s="30"/>
      <c r="D86" s="14"/>
      <c r="E86" s="23"/>
      <c r="F86" s="23"/>
      <c r="G86" s="23"/>
      <c r="H86" s="95"/>
      <c r="I86" s="56" t="s">
        <v>4</v>
      </c>
      <c r="J86" s="34" t="s">
        <v>4</v>
      </c>
      <c r="K86" s="35" t="s">
        <v>4</v>
      </c>
      <c r="L86" s="33" t="s">
        <v>4</v>
      </c>
      <c r="M86" s="34" t="s">
        <v>4</v>
      </c>
      <c r="N86" s="35" t="s">
        <v>4</v>
      </c>
      <c r="O86" s="37"/>
      <c r="P86" s="106"/>
    </row>
    <row r="87" spans="1:16" ht="15" customHeight="1">
      <c r="A87" s="116"/>
      <c r="B87" s="26" t="s">
        <v>46</v>
      </c>
      <c r="C87" s="30"/>
      <c r="D87" s="14"/>
      <c r="E87" s="23"/>
      <c r="F87" s="23"/>
      <c r="G87" s="23"/>
      <c r="H87" s="95"/>
      <c r="I87" s="56" t="s">
        <v>4</v>
      </c>
      <c r="J87" s="34" t="s">
        <v>4</v>
      </c>
      <c r="K87" s="35" t="s">
        <v>4</v>
      </c>
      <c r="L87" s="33" t="s">
        <v>4</v>
      </c>
      <c r="M87" s="34" t="s">
        <v>4</v>
      </c>
      <c r="N87" s="35" t="s">
        <v>4</v>
      </c>
      <c r="O87" s="37"/>
      <c r="P87" s="106"/>
    </row>
    <row r="88" spans="1:16" ht="15" customHeight="1">
      <c r="A88" s="116"/>
      <c r="B88" s="26" t="s">
        <v>47</v>
      </c>
      <c r="C88" s="30"/>
      <c r="D88" s="14"/>
      <c r="E88" s="23"/>
      <c r="F88" s="23"/>
      <c r="G88" s="23"/>
      <c r="H88" s="95"/>
      <c r="I88" s="56" t="s">
        <v>4</v>
      </c>
      <c r="J88" s="34" t="s">
        <v>4</v>
      </c>
      <c r="K88" s="35" t="s">
        <v>4</v>
      </c>
      <c r="L88" s="33" t="s">
        <v>4</v>
      </c>
      <c r="M88" s="34" t="s">
        <v>4</v>
      </c>
      <c r="N88" s="35" t="s">
        <v>4</v>
      </c>
      <c r="O88" s="37"/>
      <c r="P88" s="106"/>
    </row>
    <row r="89" spans="1:16" ht="15" customHeight="1">
      <c r="A89" s="116"/>
      <c r="B89" s="26" t="s">
        <v>48</v>
      </c>
      <c r="C89" s="30"/>
      <c r="D89" s="14"/>
      <c r="E89" s="23"/>
      <c r="F89" s="23"/>
      <c r="G89" s="23"/>
      <c r="H89" s="95"/>
      <c r="I89" s="56" t="s">
        <v>4</v>
      </c>
      <c r="J89" s="34" t="s">
        <v>4</v>
      </c>
      <c r="K89" s="35" t="s">
        <v>4</v>
      </c>
      <c r="L89" s="33" t="s">
        <v>4</v>
      </c>
      <c r="M89" s="34" t="s">
        <v>4</v>
      </c>
      <c r="N89" s="35" t="s">
        <v>4</v>
      </c>
      <c r="O89" s="37"/>
      <c r="P89" s="106"/>
    </row>
    <row r="90" spans="1:16" ht="15" customHeight="1">
      <c r="A90" s="116"/>
      <c r="B90" s="26" t="s">
        <v>49</v>
      </c>
      <c r="C90" s="30"/>
      <c r="D90" s="14"/>
      <c r="E90" s="23"/>
      <c r="F90" s="23"/>
      <c r="G90" s="23"/>
      <c r="H90" s="95"/>
      <c r="I90" s="56" t="s">
        <v>4</v>
      </c>
      <c r="J90" s="34" t="s">
        <v>4</v>
      </c>
      <c r="K90" s="35" t="s">
        <v>4</v>
      </c>
      <c r="L90" s="33" t="s">
        <v>4</v>
      </c>
      <c r="M90" s="34" t="s">
        <v>4</v>
      </c>
      <c r="N90" s="35" t="s">
        <v>4</v>
      </c>
      <c r="O90" s="37"/>
      <c r="P90" s="106"/>
    </row>
    <row r="91" spans="1:16" ht="15" customHeight="1">
      <c r="A91" s="116"/>
      <c r="B91" s="26" t="s">
        <v>51</v>
      </c>
      <c r="C91" s="30"/>
      <c r="D91" s="14"/>
      <c r="E91" s="23"/>
      <c r="F91" s="23"/>
      <c r="G91" s="23"/>
      <c r="H91" s="95"/>
      <c r="I91" s="56" t="s">
        <v>4</v>
      </c>
      <c r="J91" s="34" t="s">
        <v>4</v>
      </c>
      <c r="K91" s="35" t="s">
        <v>4</v>
      </c>
      <c r="L91" s="33" t="s">
        <v>4</v>
      </c>
      <c r="M91" s="34" t="s">
        <v>4</v>
      </c>
      <c r="N91" s="35" t="s">
        <v>4</v>
      </c>
      <c r="O91" s="37"/>
      <c r="P91" s="106"/>
    </row>
    <row r="92" spans="1:16" ht="15" customHeight="1">
      <c r="A92" s="116"/>
      <c r="B92" s="26" t="s">
        <v>50</v>
      </c>
      <c r="C92" s="30"/>
      <c r="D92" s="14"/>
      <c r="E92" s="23"/>
      <c r="F92" s="23"/>
      <c r="G92" s="23"/>
      <c r="H92" s="95"/>
      <c r="I92" s="56" t="s">
        <v>4</v>
      </c>
      <c r="J92" s="34" t="s">
        <v>4</v>
      </c>
      <c r="K92" s="35" t="s">
        <v>4</v>
      </c>
      <c r="L92" s="33" t="s">
        <v>4</v>
      </c>
      <c r="M92" s="34" t="s">
        <v>4</v>
      </c>
      <c r="N92" s="35" t="s">
        <v>4</v>
      </c>
      <c r="O92" s="37"/>
      <c r="P92" s="106"/>
    </row>
    <row r="93" spans="1:16" ht="15" customHeight="1">
      <c r="A93" s="116"/>
      <c r="B93" s="26" t="s">
        <v>61</v>
      </c>
      <c r="C93" s="30"/>
      <c r="D93" s="14"/>
      <c r="E93" s="23"/>
      <c r="F93" s="23"/>
      <c r="G93" s="23"/>
      <c r="H93" s="95"/>
      <c r="I93" s="56" t="s">
        <v>4</v>
      </c>
      <c r="J93" s="34" t="s">
        <v>4</v>
      </c>
      <c r="K93" s="35" t="s">
        <v>4</v>
      </c>
      <c r="L93" s="33" t="s">
        <v>4</v>
      </c>
      <c r="M93" s="34" t="s">
        <v>4</v>
      </c>
      <c r="N93" s="35" t="s">
        <v>4</v>
      </c>
      <c r="O93" s="37"/>
      <c r="P93" s="106"/>
    </row>
    <row r="94" spans="1:16" ht="15" customHeight="1">
      <c r="A94" s="116"/>
      <c r="B94" s="26" t="s">
        <v>187</v>
      </c>
      <c r="C94" s="30"/>
      <c r="D94" s="14"/>
      <c r="E94" s="23"/>
      <c r="F94" s="23"/>
      <c r="G94" s="23"/>
      <c r="H94" s="95"/>
      <c r="I94" s="56" t="s">
        <v>4</v>
      </c>
      <c r="J94" s="34" t="s">
        <v>4</v>
      </c>
      <c r="K94" s="35" t="s">
        <v>4</v>
      </c>
      <c r="L94" s="33" t="s">
        <v>4</v>
      </c>
      <c r="M94" s="34" t="s">
        <v>4</v>
      </c>
      <c r="N94" s="35" t="s">
        <v>4</v>
      </c>
      <c r="O94" s="37"/>
      <c r="P94" s="106"/>
    </row>
    <row r="95" spans="1:16" ht="15" customHeight="1">
      <c r="A95" s="116"/>
      <c r="B95" s="26" t="s">
        <v>188</v>
      </c>
      <c r="C95" s="30"/>
      <c r="D95" s="14"/>
      <c r="E95" s="23"/>
      <c r="F95" s="23"/>
      <c r="G95" s="23"/>
      <c r="H95" s="95"/>
      <c r="I95" s="56" t="s">
        <v>4</v>
      </c>
      <c r="J95" s="34" t="s">
        <v>4</v>
      </c>
      <c r="K95" s="35" t="s">
        <v>4</v>
      </c>
      <c r="L95" s="33" t="s">
        <v>4</v>
      </c>
      <c r="M95" s="34" t="s">
        <v>4</v>
      </c>
      <c r="N95" s="35" t="s">
        <v>4</v>
      </c>
      <c r="O95" s="37"/>
      <c r="P95" s="106"/>
    </row>
    <row r="96" spans="1:16" ht="15" customHeight="1">
      <c r="A96" s="116"/>
      <c r="B96" s="26" t="s">
        <v>70</v>
      </c>
      <c r="C96" s="30"/>
      <c r="D96" s="14"/>
      <c r="E96" s="23"/>
      <c r="F96" s="23"/>
      <c r="G96" s="23"/>
      <c r="H96" s="95"/>
      <c r="I96" s="56" t="s">
        <v>4</v>
      </c>
      <c r="J96" s="34" t="s">
        <v>4</v>
      </c>
      <c r="K96" s="35" t="s">
        <v>4</v>
      </c>
      <c r="L96" s="33" t="s">
        <v>4</v>
      </c>
      <c r="M96" s="34" t="s">
        <v>4</v>
      </c>
      <c r="N96" s="35" t="s">
        <v>4</v>
      </c>
      <c r="O96" s="37"/>
      <c r="P96" s="106"/>
    </row>
    <row r="97" spans="1:16" ht="15" customHeight="1">
      <c r="A97" s="116"/>
      <c r="B97" s="26" t="s">
        <v>71</v>
      </c>
      <c r="C97" s="30"/>
      <c r="D97" s="14"/>
      <c r="E97" s="23"/>
      <c r="F97" s="23"/>
      <c r="G97" s="23"/>
      <c r="H97" s="95"/>
      <c r="I97" s="56" t="s">
        <v>4</v>
      </c>
      <c r="J97" s="34" t="s">
        <v>4</v>
      </c>
      <c r="K97" s="35" t="s">
        <v>4</v>
      </c>
      <c r="L97" s="33" t="s">
        <v>4</v>
      </c>
      <c r="M97" s="34" t="s">
        <v>4</v>
      </c>
      <c r="N97" s="35" t="s">
        <v>4</v>
      </c>
      <c r="O97" s="37"/>
      <c r="P97" s="106"/>
    </row>
    <row r="98" spans="1:16" ht="15" customHeight="1">
      <c r="A98" s="116"/>
      <c r="B98" s="26" t="s">
        <v>73</v>
      </c>
      <c r="C98" s="30"/>
      <c r="D98" s="14"/>
      <c r="E98" s="23"/>
      <c r="F98" s="23"/>
      <c r="G98" s="23"/>
      <c r="H98" s="95"/>
      <c r="I98" s="56" t="s">
        <v>4</v>
      </c>
      <c r="J98" s="34" t="s">
        <v>4</v>
      </c>
      <c r="K98" s="35" t="s">
        <v>4</v>
      </c>
      <c r="L98" s="33" t="s">
        <v>4</v>
      </c>
      <c r="M98" s="34" t="s">
        <v>4</v>
      </c>
      <c r="N98" s="35" t="s">
        <v>4</v>
      </c>
      <c r="O98" s="37"/>
      <c r="P98" s="106"/>
    </row>
    <row r="99" spans="1:16" ht="15" customHeight="1">
      <c r="A99" s="116"/>
      <c r="B99" s="26"/>
      <c r="C99" s="30"/>
      <c r="D99" s="14"/>
      <c r="E99" s="23"/>
      <c r="F99" s="23"/>
      <c r="G99" s="23"/>
      <c r="H99" s="95"/>
      <c r="I99" s="56" t="s">
        <v>4</v>
      </c>
      <c r="J99" s="34" t="s">
        <v>4</v>
      </c>
      <c r="K99" s="35" t="s">
        <v>4</v>
      </c>
      <c r="L99" s="33" t="s">
        <v>4</v>
      </c>
      <c r="M99" s="34" t="s">
        <v>4</v>
      </c>
      <c r="N99" s="35" t="s">
        <v>4</v>
      </c>
      <c r="O99" s="37"/>
      <c r="P99" s="106"/>
    </row>
    <row r="100" spans="1:16" ht="15" customHeight="1">
      <c r="A100" s="116"/>
      <c r="B100" s="26"/>
      <c r="C100" s="30"/>
      <c r="D100" s="14"/>
      <c r="E100" s="23"/>
      <c r="F100" s="23"/>
      <c r="G100" s="23"/>
      <c r="H100" s="95"/>
      <c r="I100" s="56" t="s">
        <v>4</v>
      </c>
      <c r="J100" s="34" t="s">
        <v>4</v>
      </c>
      <c r="K100" s="35" t="s">
        <v>4</v>
      </c>
      <c r="L100" s="33" t="s">
        <v>4</v>
      </c>
      <c r="M100" s="34" t="s">
        <v>4</v>
      </c>
      <c r="N100" s="35" t="s">
        <v>4</v>
      </c>
      <c r="O100" s="37"/>
      <c r="P100" s="106"/>
    </row>
    <row r="101" spans="1:16" ht="15" customHeight="1" thickBot="1">
      <c r="A101" s="117"/>
      <c r="B101" s="27"/>
      <c r="C101" s="31"/>
      <c r="D101" s="16"/>
      <c r="E101" s="24"/>
      <c r="F101" s="24"/>
      <c r="G101" s="24"/>
      <c r="H101" s="97"/>
      <c r="I101" s="47" t="s">
        <v>4</v>
      </c>
      <c r="J101" s="39" t="s">
        <v>4</v>
      </c>
      <c r="K101" s="40" t="s">
        <v>4</v>
      </c>
      <c r="L101" s="38" t="s">
        <v>4</v>
      </c>
      <c r="M101" s="39" t="s">
        <v>4</v>
      </c>
      <c r="N101" s="40" t="s">
        <v>4</v>
      </c>
      <c r="O101" s="41"/>
      <c r="P101" s="107"/>
    </row>
    <row r="102" spans="1:16" ht="15" customHeight="1" thickBot="1">
      <c r="A102" s="88"/>
      <c r="B102" s="89"/>
      <c r="C102" s="90"/>
      <c r="D102" s="10"/>
      <c r="E102" s="10"/>
      <c r="F102" s="10"/>
      <c r="G102" s="10"/>
      <c r="H102" s="10"/>
      <c r="I102" s="89"/>
      <c r="J102" s="89"/>
      <c r="K102" s="89"/>
      <c r="L102" s="89"/>
      <c r="M102" s="89"/>
      <c r="N102" s="89"/>
      <c r="O102" s="89"/>
      <c r="P102" s="8"/>
    </row>
    <row r="103" spans="1:16" ht="15" customHeight="1">
      <c r="A103" s="115" t="s">
        <v>75</v>
      </c>
      <c r="B103" s="25" t="s">
        <v>62</v>
      </c>
      <c r="C103" s="29"/>
      <c r="D103" s="18"/>
      <c r="E103" s="22"/>
      <c r="F103" s="22"/>
      <c r="G103" s="22"/>
      <c r="H103" s="93"/>
      <c r="I103" s="54" t="s">
        <v>4</v>
      </c>
      <c r="J103" s="43" t="s">
        <v>4</v>
      </c>
      <c r="K103" s="44" t="s">
        <v>4</v>
      </c>
      <c r="L103" s="42" t="s">
        <v>4</v>
      </c>
      <c r="M103" s="43" t="s">
        <v>4</v>
      </c>
      <c r="N103" s="44" t="s">
        <v>4</v>
      </c>
      <c r="O103" s="45"/>
      <c r="P103" s="105" t="s">
        <v>197</v>
      </c>
    </row>
    <row r="104" spans="1:16" ht="15" customHeight="1">
      <c r="A104" s="116"/>
      <c r="B104" s="26" t="s">
        <v>63</v>
      </c>
      <c r="C104" s="30"/>
      <c r="D104" s="14"/>
      <c r="E104" s="23"/>
      <c r="F104" s="23"/>
      <c r="G104" s="23"/>
      <c r="H104" s="95"/>
      <c r="I104" s="56" t="s">
        <v>4</v>
      </c>
      <c r="J104" s="34" t="s">
        <v>4</v>
      </c>
      <c r="K104" s="35" t="s">
        <v>4</v>
      </c>
      <c r="L104" s="33" t="s">
        <v>4</v>
      </c>
      <c r="M104" s="34" t="s">
        <v>4</v>
      </c>
      <c r="N104" s="35" t="s">
        <v>4</v>
      </c>
      <c r="O104" s="37"/>
      <c r="P104" s="106"/>
    </row>
    <row r="105" spans="1:16" ht="15" customHeight="1">
      <c r="A105" s="116"/>
      <c r="B105" s="26" t="s">
        <v>64</v>
      </c>
      <c r="C105" s="30"/>
      <c r="D105" s="14"/>
      <c r="E105" s="23"/>
      <c r="F105" s="23"/>
      <c r="G105" s="23"/>
      <c r="H105" s="95"/>
      <c r="I105" s="56" t="s">
        <v>4</v>
      </c>
      <c r="J105" s="34" t="s">
        <v>4</v>
      </c>
      <c r="K105" s="35" t="s">
        <v>4</v>
      </c>
      <c r="L105" s="33" t="s">
        <v>4</v>
      </c>
      <c r="M105" s="34" t="s">
        <v>4</v>
      </c>
      <c r="N105" s="35" t="s">
        <v>4</v>
      </c>
      <c r="O105" s="37"/>
      <c r="P105" s="106"/>
    </row>
    <row r="106" spans="1:16" ht="15" customHeight="1">
      <c r="A106" s="116"/>
      <c r="B106" s="26" t="s">
        <v>65</v>
      </c>
      <c r="C106" s="30"/>
      <c r="D106" s="14"/>
      <c r="E106" s="23"/>
      <c r="F106" s="23"/>
      <c r="G106" s="23"/>
      <c r="H106" s="95"/>
      <c r="I106" s="56" t="s">
        <v>4</v>
      </c>
      <c r="J106" s="34" t="s">
        <v>4</v>
      </c>
      <c r="K106" s="35" t="s">
        <v>4</v>
      </c>
      <c r="L106" s="33" t="s">
        <v>4</v>
      </c>
      <c r="M106" s="34" t="s">
        <v>4</v>
      </c>
      <c r="N106" s="35" t="s">
        <v>4</v>
      </c>
      <c r="O106" s="37"/>
      <c r="P106" s="106"/>
    </row>
    <row r="107" spans="1:16" ht="15" customHeight="1">
      <c r="A107" s="116"/>
      <c r="B107" s="26"/>
      <c r="C107" s="30"/>
      <c r="D107" s="14"/>
      <c r="E107" s="23"/>
      <c r="F107" s="23"/>
      <c r="G107" s="23"/>
      <c r="H107" s="95"/>
      <c r="I107" s="56" t="s">
        <v>4</v>
      </c>
      <c r="J107" s="34" t="s">
        <v>4</v>
      </c>
      <c r="K107" s="35" t="s">
        <v>4</v>
      </c>
      <c r="L107" s="33" t="s">
        <v>4</v>
      </c>
      <c r="M107" s="34" t="s">
        <v>4</v>
      </c>
      <c r="N107" s="35" t="s">
        <v>4</v>
      </c>
      <c r="O107" s="37"/>
      <c r="P107" s="106"/>
    </row>
    <row r="108" spans="1:16" ht="15" customHeight="1">
      <c r="A108" s="116"/>
      <c r="B108" s="26"/>
      <c r="C108" s="30"/>
      <c r="D108" s="14"/>
      <c r="E108" s="23"/>
      <c r="F108" s="23"/>
      <c r="G108" s="23"/>
      <c r="H108" s="95"/>
      <c r="I108" s="56" t="s">
        <v>4</v>
      </c>
      <c r="J108" s="34" t="s">
        <v>4</v>
      </c>
      <c r="K108" s="35" t="s">
        <v>4</v>
      </c>
      <c r="L108" s="33" t="s">
        <v>4</v>
      </c>
      <c r="M108" s="34" t="s">
        <v>4</v>
      </c>
      <c r="N108" s="35" t="s">
        <v>4</v>
      </c>
      <c r="O108" s="37"/>
      <c r="P108" s="106"/>
    </row>
    <row r="109" spans="1:16" ht="15" customHeight="1" thickBot="1">
      <c r="A109" s="117"/>
      <c r="B109" s="27"/>
      <c r="C109" s="31"/>
      <c r="D109" s="16"/>
      <c r="E109" s="24"/>
      <c r="F109" s="24"/>
      <c r="G109" s="24"/>
      <c r="H109" s="97"/>
      <c r="I109" s="47" t="s">
        <v>4</v>
      </c>
      <c r="J109" s="39" t="s">
        <v>4</v>
      </c>
      <c r="K109" s="40" t="s">
        <v>4</v>
      </c>
      <c r="L109" s="38" t="s">
        <v>4</v>
      </c>
      <c r="M109" s="39" t="s">
        <v>4</v>
      </c>
      <c r="N109" s="40" t="s">
        <v>4</v>
      </c>
      <c r="O109" s="41"/>
      <c r="P109" s="107"/>
    </row>
    <row r="110" spans="1:16" ht="15" customHeight="1" thickBot="1">
      <c r="A110" s="88"/>
      <c r="B110" s="89"/>
      <c r="C110" s="90"/>
      <c r="D110" s="10"/>
      <c r="E110" s="10"/>
      <c r="F110" s="10"/>
      <c r="G110" s="10"/>
      <c r="H110" s="10"/>
      <c r="I110" s="89"/>
      <c r="J110" s="89"/>
      <c r="K110" s="89"/>
      <c r="L110" s="89"/>
      <c r="M110" s="89"/>
      <c r="N110" s="89"/>
      <c r="O110" s="89"/>
      <c r="P110" s="8"/>
    </row>
    <row r="111" spans="1:16" ht="15" customHeight="1">
      <c r="A111" s="115" t="s">
        <v>90</v>
      </c>
      <c r="B111" s="25"/>
      <c r="C111" s="29"/>
      <c r="D111" s="18"/>
      <c r="E111" s="22"/>
      <c r="F111" s="22"/>
      <c r="G111" s="22"/>
      <c r="H111" s="93"/>
      <c r="I111" s="54" t="s">
        <v>4</v>
      </c>
      <c r="J111" s="43" t="s">
        <v>4</v>
      </c>
      <c r="K111" s="44" t="s">
        <v>4</v>
      </c>
      <c r="L111" s="42" t="s">
        <v>4</v>
      </c>
      <c r="M111" s="43" t="s">
        <v>4</v>
      </c>
      <c r="N111" s="44" t="s">
        <v>4</v>
      </c>
      <c r="O111" s="45"/>
      <c r="P111" s="105" t="s">
        <v>197</v>
      </c>
    </row>
    <row r="112" spans="1:16" ht="15" customHeight="1">
      <c r="A112" s="116"/>
      <c r="B112" s="28"/>
      <c r="C112" s="30"/>
      <c r="D112" s="14"/>
      <c r="E112" s="23"/>
      <c r="F112" s="23"/>
      <c r="G112" s="23"/>
      <c r="H112" s="95"/>
      <c r="I112" s="56" t="s">
        <v>4</v>
      </c>
      <c r="J112" s="34" t="s">
        <v>4</v>
      </c>
      <c r="K112" s="35" t="s">
        <v>4</v>
      </c>
      <c r="L112" s="33" t="s">
        <v>4</v>
      </c>
      <c r="M112" s="34" t="s">
        <v>4</v>
      </c>
      <c r="N112" s="35" t="s">
        <v>4</v>
      </c>
      <c r="O112" s="36"/>
      <c r="P112" s="106"/>
    </row>
    <row r="113" spans="1:16" ht="15" customHeight="1">
      <c r="A113" s="116"/>
      <c r="B113" s="26"/>
      <c r="C113" s="30"/>
      <c r="D113" s="14"/>
      <c r="E113" s="23"/>
      <c r="F113" s="23"/>
      <c r="G113" s="23"/>
      <c r="H113" s="95"/>
      <c r="I113" s="56" t="s">
        <v>4</v>
      </c>
      <c r="J113" s="34" t="s">
        <v>4</v>
      </c>
      <c r="K113" s="35" t="s">
        <v>4</v>
      </c>
      <c r="L113" s="33" t="s">
        <v>4</v>
      </c>
      <c r="M113" s="34" t="s">
        <v>4</v>
      </c>
      <c r="N113" s="35" t="s">
        <v>4</v>
      </c>
      <c r="O113" s="37"/>
      <c r="P113" s="106"/>
    </row>
    <row r="114" spans="1:16" ht="15" customHeight="1">
      <c r="A114" s="116"/>
      <c r="B114" s="26"/>
      <c r="C114" s="30"/>
      <c r="D114" s="14"/>
      <c r="E114" s="23"/>
      <c r="F114" s="23"/>
      <c r="G114" s="23"/>
      <c r="H114" s="95"/>
      <c r="I114" s="56" t="s">
        <v>4</v>
      </c>
      <c r="J114" s="34" t="s">
        <v>4</v>
      </c>
      <c r="K114" s="35" t="s">
        <v>4</v>
      </c>
      <c r="L114" s="33" t="s">
        <v>4</v>
      </c>
      <c r="M114" s="34" t="s">
        <v>4</v>
      </c>
      <c r="N114" s="35" t="s">
        <v>4</v>
      </c>
      <c r="O114" s="37"/>
      <c r="P114" s="106"/>
    </row>
    <row r="115" spans="1:16" ht="15" customHeight="1">
      <c r="A115" s="116"/>
      <c r="B115" s="26"/>
      <c r="C115" s="30"/>
      <c r="D115" s="14"/>
      <c r="E115" s="23"/>
      <c r="F115" s="23"/>
      <c r="G115" s="23"/>
      <c r="H115" s="95"/>
      <c r="I115" s="56" t="s">
        <v>4</v>
      </c>
      <c r="J115" s="34" t="s">
        <v>4</v>
      </c>
      <c r="K115" s="35" t="s">
        <v>4</v>
      </c>
      <c r="L115" s="33" t="s">
        <v>4</v>
      </c>
      <c r="M115" s="34" t="s">
        <v>4</v>
      </c>
      <c r="N115" s="35" t="s">
        <v>4</v>
      </c>
      <c r="O115" s="37"/>
      <c r="P115" s="106"/>
    </row>
    <row r="116" spans="1:16" ht="15" customHeight="1">
      <c r="A116" s="116"/>
      <c r="B116" s="26"/>
      <c r="C116" s="30"/>
      <c r="D116" s="14"/>
      <c r="E116" s="23"/>
      <c r="F116" s="23"/>
      <c r="G116" s="23"/>
      <c r="H116" s="95"/>
      <c r="I116" s="56" t="s">
        <v>4</v>
      </c>
      <c r="J116" s="34" t="s">
        <v>4</v>
      </c>
      <c r="K116" s="35" t="s">
        <v>4</v>
      </c>
      <c r="L116" s="33" t="s">
        <v>4</v>
      </c>
      <c r="M116" s="34" t="s">
        <v>4</v>
      </c>
      <c r="N116" s="35" t="s">
        <v>4</v>
      </c>
      <c r="O116" s="37"/>
      <c r="P116" s="106"/>
    </row>
    <row r="117" spans="1:16" ht="15" customHeight="1" thickBot="1">
      <c r="A117" s="117"/>
      <c r="B117" s="27"/>
      <c r="C117" s="31"/>
      <c r="D117" s="16"/>
      <c r="E117" s="24"/>
      <c r="F117" s="24"/>
      <c r="G117" s="24"/>
      <c r="H117" s="97"/>
      <c r="I117" s="47" t="s">
        <v>4</v>
      </c>
      <c r="J117" s="39" t="s">
        <v>4</v>
      </c>
      <c r="K117" s="40" t="s">
        <v>4</v>
      </c>
      <c r="L117" s="38" t="s">
        <v>4</v>
      </c>
      <c r="M117" s="39" t="s">
        <v>4</v>
      </c>
      <c r="N117" s="40" t="s">
        <v>4</v>
      </c>
      <c r="O117" s="41"/>
      <c r="P117" s="107"/>
    </row>
    <row r="118" spans="1:16" ht="15" customHeight="1" thickBot="1">
      <c r="A118" s="88"/>
      <c r="B118" s="89"/>
      <c r="C118" s="90"/>
      <c r="D118" s="10"/>
      <c r="E118" s="10"/>
      <c r="F118" s="10"/>
      <c r="G118" s="10"/>
      <c r="H118" s="10"/>
      <c r="I118" s="89"/>
      <c r="J118" s="89"/>
      <c r="K118" s="89"/>
      <c r="L118" s="89"/>
      <c r="M118" s="89"/>
      <c r="N118" s="89"/>
      <c r="O118" s="89"/>
      <c r="P118" s="8"/>
    </row>
    <row r="119" spans="1:16" ht="15" customHeight="1">
      <c r="A119" s="115" t="s">
        <v>74</v>
      </c>
      <c r="B119" s="25"/>
      <c r="C119" s="29"/>
      <c r="D119" s="18"/>
      <c r="E119" s="22"/>
      <c r="F119" s="22"/>
      <c r="G119" s="22"/>
      <c r="H119" s="93"/>
      <c r="I119" s="54" t="s">
        <v>4</v>
      </c>
      <c r="J119" s="43" t="s">
        <v>4</v>
      </c>
      <c r="K119" s="44" t="s">
        <v>4</v>
      </c>
      <c r="L119" s="42" t="s">
        <v>4</v>
      </c>
      <c r="M119" s="43" t="s">
        <v>4</v>
      </c>
      <c r="N119" s="44" t="s">
        <v>4</v>
      </c>
      <c r="O119" s="45"/>
      <c r="P119" s="105" t="s">
        <v>197</v>
      </c>
    </row>
    <row r="120" spans="1:16" ht="15" customHeight="1">
      <c r="A120" s="116"/>
      <c r="B120" s="26"/>
      <c r="C120" s="30"/>
      <c r="D120" s="14"/>
      <c r="E120" s="23"/>
      <c r="F120" s="23"/>
      <c r="G120" s="23"/>
      <c r="H120" s="95"/>
      <c r="I120" s="56" t="s">
        <v>4</v>
      </c>
      <c r="J120" s="34" t="s">
        <v>4</v>
      </c>
      <c r="K120" s="35" t="s">
        <v>4</v>
      </c>
      <c r="L120" s="33" t="s">
        <v>4</v>
      </c>
      <c r="M120" s="34" t="s">
        <v>4</v>
      </c>
      <c r="N120" s="35" t="s">
        <v>4</v>
      </c>
      <c r="O120" s="37"/>
      <c r="P120" s="106"/>
    </row>
    <row r="121" spans="1:16" ht="15" customHeight="1">
      <c r="A121" s="116"/>
      <c r="B121" s="26"/>
      <c r="C121" s="30"/>
      <c r="D121" s="14"/>
      <c r="E121" s="23"/>
      <c r="F121" s="23"/>
      <c r="G121" s="23"/>
      <c r="H121" s="95"/>
      <c r="I121" s="56" t="s">
        <v>4</v>
      </c>
      <c r="J121" s="34" t="s">
        <v>4</v>
      </c>
      <c r="K121" s="35" t="s">
        <v>4</v>
      </c>
      <c r="L121" s="33" t="s">
        <v>4</v>
      </c>
      <c r="M121" s="34" t="s">
        <v>4</v>
      </c>
      <c r="N121" s="35" t="s">
        <v>4</v>
      </c>
      <c r="O121" s="37"/>
      <c r="P121" s="106"/>
    </row>
    <row r="122" spans="1:16" ht="15" customHeight="1">
      <c r="A122" s="116"/>
      <c r="B122" s="26"/>
      <c r="C122" s="30"/>
      <c r="D122" s="14"/>
      <c r="E122" s="23"/>
      <c r="F122" s="23"/>
      <c r="G122" s="23"/>
      <c r="H122" s="95"/>
      <c r="I122" s="56" t="s">
        <v>4</v>
      </c>
      <c r="J122" s="34" t="s">
        <v>4</v>
      </c>
      <c r="K122" s="35" t="s">
        <v>4</v>
      </c>
      <c r="L122" s="33" t="s">
        <v>4</v>
      </c>
      <c r="M122" s="34" t="s">
        <v>4</v>
      </c>
      <c r="N122" s="35" t="s">
        <v>4</v>
      </c>
      <c r="O122" s="37"/>
      <c r="P122" s="106"/>
    </row>
    <row r="123" spans="1:16" ht="15" customHeight="1">
      <c r="A123" s="116"/>
      <c r="B123" s="26"/>
      <c r="C123" s="30"/>
      <c r="D123" s="14"/>
      <c r="E123" s="23"/>
      <c r="F123" s="23"/>
      <c r="G123" s="23"/>
      <c r="H123" s="95"/>
      <c r="I123" s="56" t="s">
        <v>4</v>
      </c>
      <c r="J123" s="34" t="s">
        <v>4</v>
      </c>
      <c r="K123" s="35" t="s">
        <v>4</v>
      </c>
      <c r="L123" s="33" t="s">
        <v>4</v>
      </c>
      <c r="M123" s="34" t="s">
        <v>4</v>
      </c>
      <c r="N123" s="35" t="s">
        <v>4</v>
      </c>
      <c r="O123" s="37"/>
      <c r="P123" s="106"/>
    </row>
    <row r="124" spans="1:16" ht="15" customHeight="1">
      <c r="A124" s="116"/>
      <c r="B124" s="26"/>
      <c r="C124" s="30"/>
      <c r="D124" s="14"/>
      <c r="E124" s="23"/>
      <c r="F124" s="23"/>
      <c r="G124" s="23"/>
      <c r="H124" s="95"/>
      <c r="I124" s="56" t="s">
        <v>4</v>
      </c>
      <c r="J124" s="34" t="s">
        <v>4</v>
      </c>
      <c r="K124" s="35" t="s">
        <v>4</v>
      </c>
      <c r="L124" s="33" t="s">
        <v>4</v>
      </c>
      <c r="M124" s="34" t="s">
        <v>4</v>
      </c>
      <c r="N124" s="35" t="s">
        <v>4</v>
      </c>
      <c r="O124" s="37"/>
      <c r="P124" s="106"/>
    </row>
    <row r="125" spans="1:16" ht="15" customHeight="1">
      <c r="A125" s="116"/>
      <c r="B125" s="26"/>
      <c r="C125" s="30"/>
      <c r="D125" s="14"/>
      <c r="E125" s="23"/>
      <c r="F125" s="23"/>
      <c r="G125" s="23"/>
      <c r="H125" s="95"/>
      <c r="I125" s="56" t="s">
        <v>4</v>
      </c>
      <c r="J125" s="34" t="s">
        <v>4</v>
      </c>
      <c r="K125" s="35" t="s">
        <v>4</v>
      </c>
      <c r="L125" s="33" t="s">
        <v>4</v>
      </c>
      <c r="M125" s="34" t="s">
        <v>4</v>
      </c>
      <c r="N125" s="35" t="s">
        <v>4</v>
      </c>
      <c r="O125" s="37"/>
      <c r="P125" s="106"/>
    </row>
    <row r="126" spans="1:16" ht="15" customHeight="1">
      <c r="A126" s="116"/>
      <c r="B126" s="26"/>
      <c r="C126" s="30"/>
      <c r="D126" s="14"/>
      <c r="E126" s="23"/>
      <c r="F126" s="23"/>
      <c r="G126" s="23"/>
      <c r="H126" s="95"/>
      <c r="I126" s="56" t="s">
        <v>4</v>
      </c>
      <c r="J126" s="34" t="s">
        <v>4</v>
      </c>
      <c r="K126" s="35" t="s">
        <v>4</v>
      </c>
      <c r="L126" s="33" t="s">
        <v>4</v>
      </c>
      <c r="M126" s="34" t="s">
        <v>4</v>
      </c>
      <c r="N126" s="35" t="s">
        <v>4</v>
      </c>
      <c r="O126" s="37"/>
      <c r="P126" s="106"/>
    </row>
    <row r="127" spans="1:16" ht="15" customHeight="1" thickBot="1">
      <c r="A127" s="117"/>
      <c r="B127" s="27"/>
      <c r="C127" s="31"/>
      <c r="D127" s="16"/>
      <c r="E127" s="24"/>
      <c r="F127" s="24"/>
      <c r="G127" s="24"/>
      <c r="H127" s="97"/>
      <c r="I127" s="47" t="s">
        <v>4</v>
      </c>
      <c r="J127" s="39" t="s">
        <v>4</v>
      </c>
      <c r="K127" s="40" t="s">
        <v>4</v>
      </c>
      <c r="L127" s="38" t="s">
        <v>4</v>
      </c>
      <c r="M127" s="39" t="s">
        <v>4</v>
      </c>
      <c r="N127" s="40" t="s">
        <v>4</v>
      </c>
      <c r="O127" s="41"/>
      <c r="P127" s="107"/>
    </row>
    <row r="128" spans="1:16" ht="15" customHeight="1" thickBot="1">
      <c r="A128" s="88"/>
      <c r="B128" s="89"/>
      <c r="C128" s="91"/>
      <c r="D128" s="9"/>
      <c r="E128" s="9"/>
      <c r="F128" s="9"/>
      <c r="G128" s="9"/>
      <c r="H128" s="9"/>
      <c r="I128" s="89"/>
      <c r="J128" s="89"/>
      <c r="K128" s="89"/>
      <c r="L128" s="89"/>
      <c r="M128" s="89"/>
      <c r="N128" s="89"/>
      <c r="O128" s="89"/>
      <c r="P128" s="8"/>
    </row>
    <row r="129" spans="1:16" ht="15" customHeight="1">
      <c r="A129" s="115" t="s">
        <v>84</v>
      </c>
      <c r="B129" s="25" t="s">
        <v>62</v>
      </c>
      <c r="C129" s="29"/>
      <c r="D129" s="18"/>
      <c r="E129" s="22"/>
      <c r="F129" s="22"/>
      <c r="G129" s="22"/>
      <c r="H129" s="93"/>
      <c r="I129" s="54" t="s">
        <v>4</v>
      </c>
      <c r="J129" s="43" t="s">
        <v>4</v>
      </c>
      <c r="K129" s="44" t="s">
        <v>4</v>
      </c>
      <c r="L129" s="42" t="s">
        <v>4</v>
      </c>
      <c r="M129" s="43" t="s">
        <v>4</v>
      </c>
      <c r="N129" s="44" t="s">
        <v>4</v>
      </c>
      <c r="O129" s="45"/>
      <c r="P129" s="105" t="s">
        <v>198</v>
      </c>
    </row>
    <row r="130" spans="1:16" ht="15" customHeight="1">
      <c r="A130" s="116"/>
      <c r="B130" s="26" t="s">
        <v>82</v>
      </c>
      <c r="C130" s="30"/>
      <c r="D130" s="14"/>
      <c r="E130" s="23"/>
      <c r="F130" s="23"/>
      <c r="G130" s="23"/>
      <c r="H130" s="95"/>
      <c r="I130" s="56" t="s">
        <v>4</v>
      </c>
      <c r="J130" s="34" t="s">
        <v>4</v>
      </c>
      <c r="K130" s="35" t="s">
        <v>4</v>
      </c>
      <c r="L130" s="33" t="s">
        <v>4</v>
      </c>
      <c r="M130" s="34" t="s">
        <v>4</v>
      </c>
      <c r="N130" s="35" t="s">
        <v>4</v>
      </c>
      <c r="O130" s="37"/>
      <c r="P130" s="106"/>
    </row>
    <row r="131" spans="1:16" ht="15" customHeight="1">
      <c r="A131" s="116"/>
      <c r="B131" s="26" t="s">
        <v>83</v>
      </c>
      <c r="C131" s="30"/>
      <c r="D131" s="14"/>
      <c r="E131" s="23"/>
      <c r="F131" s="23"/>
      <c r="G131" s="23"/>
      <c r="H131" s="95"/>
      <c r="I131" s="56" t="s">
        <v>4</v>
      </c>
      <c r="J131" s="34" t="s">
        <v>4</v>
      </c>
      <c r="K131" s="35" t="s">
        <v>4</v>
      </c>
      <c r="L131" s="33" t="s">
        <v>4</v>
      </c>
      <c r="M131" s="34" t="s">
        <v>4</v>
      </c>
      <c r="N131" s="35" t="s">
        <v>4</v>
      </c>
      <c r="O131" s="37"/>
      <c r="P131" s="106"/>
    </row>
    <row r="132" spans="1:16" ht="15" customHeight="1">
      <c r="A132" s="116"/>
      <c r="B132" s="26" t="s">
        <v>51</v>
      </c>
      <c r="C132" s="30"/>
      <c r="D132" s="14"/>
      <c r="E132" s="23"/>
      <c r="F132" s="23"/>
      <c r="G132" s="23"/>
      <c r="H132" s="95"/>
      <c r="I132" s="56" t="s">
        <v>4</v>
      </c>
      <c r="J132" s="34" t="s">
        <v>4</v>
      </c>
      <c r="K132" s="35" t="s">
        <v>4</v>
      </c>
      <c r="L132" s="33" t="s">
        <v>4</v>
      </c>
      <c r="M132" s="34" t="s">
        <v>4</v>
      </c>
      <c r="N132" s="35" t="s">
        <v>4</v>
      </c>
      <c r="O132" s="37"/>
      <c r="P132" s="106"/>
    </row>
    <row r="133" spans="1:16" ht="15" customHeight="1">
      <c r="A133" s="116"/>
      <c r="B133" s="26" t="s">
        <v>187</v>
      </c>
      <c r="C133" s="30"/>
      <c r="D133" s="14"/>
      <c r="E133" s="23"/>
      <c r="F133" s="23"/>
      <c r="G133" s="23"/>
      <c r="H133" s="95"/>
      <c r="I133" s="56" t="s">
        <v>4</v>
      </c>
      <c r="J133" s="34" t="s">
        <v>4</v>
      </c>
      <c r="K133" s="35" t="s">
        <v>4</v>
      </c>
      <c r="L133" s="33" t="s">
        <v>4</v>
      </c>
      <c r="M133" s="34" t="s">
        <v>4</v>
      </c>
      <c r="N133" s="35" t="s">
        <v>4</v>
      </c>
      <c r="O133" s="37"/>
      <c r="P133" s="106"/>
    </row>
    <row r="134" spans="1:16" ht="15" customHeight="1">
      <c r="A134" s="116"/>
      <c r="B134" s="26" t="s">
        <v>188</v>
      </c>
      <c r="C134" s="30"/>
      <c r="D134" s="14"/>
      <c r="E134" s="23"/>
      <c r="F134" s="23"/>
      <c r="G134" s="23"/>
      <c r="H134" s="95"/>
      <c r="I134" s="56" t="s">
        <v>4</v>
      </c>
      <c r="J134" s="34" t="s">
        <v>4</v>
      </c>
      <c r="K134" s="35" t="s">
        <v>4</v>
      </c>
      <c r="L134" s="33" t="s">
        <v>4</v>
      </c>
      <c r="M134" s="34" t="s">
        <v>4</v>
      </c>
      <c r="N134" s="35" t="s">
        <v>4</v>
      </c>
      <c r="O134" s="37"/>
      <c r="P134" s="106"/>
    </row>
    <row r="135" spans="1:16" ht="15" customHeight="1">
      <c r="A135" s="116"/>
      <c r="B135" s="26"/>
      <c r="C135" s="30"/>
      <c r="D135" s="14"/>
      <c r="E135" s="23"/>
      <c r="F135" s="23"/>
      <c r="G135" s="23"/>
      <c r="H135" s="95"/>
      <c r="I135" s="56" t="s">
        <v>4</v>
      </c>
      <c r="J135" s="34" t="s">
        <v>4</v>
      </c>
      <c r="K135" s="35" t="s">
        <v>4</v>
      </c>
      <c r="L135" s="33" t="s">
        <v>4</v>
      </c>
      <c r="M135" s="34" t="s">
        <v>4</v>
      </c>
      <c r="N135" s="35" t="s">
        <v>4</v>
      </c>
      <c r="O135" s="37"/>
      <c r="P135" s="106"/>
    </row>
    <row r="136" spans="1:16" ht="15" customHeight="1">
      <c r="A136" s="116"/>
      <c r="B136" s="26"/>
      <c r="C136" s="30"/>
      <c r="D136" s="14"/>
      <c r="E136" s="23"/>
      <c r="F136" s="23"/>
      <c r="G136" s="23"/>
      <c r="H136" s="95"/>
      <c r="I136" s="56" t="s">
        <v>4</v>
      </c>
      <c r="J136" s="34" t="s">
        <v>4</v>
      </c>
      <c r="K136" s="35" t="s">
        <v>4</v>
      </c>
      <c r="L136" s="33" t="s">
        <v>4</v>
      </c>
      <c r="M136" s="34" t="s">
        <v>4</v>
      </c>
      <c r="N136" s="35" t="s">
        <v>4</v>
      </c>
      <c r="O136" s="37"/>
      <c r="P136" s="106"/>
    </row>
    <row r="137" spans="1:16" ht="15" customHeight="1" thickBot="1">
      <c r="A137" s="117"/>
      <c r="B137" s="27"/>
      <c r="C137" s="31"/>
      <c r="D137" s="16"/>
      <c r="E137" s="24"/>
      <c r="F137" s="24"/>
      <c r="G137" s="24"/>
      <c r="H137" s="97"/>
      <c r="I137" s="47" t="s">
        <v>4</v>
      </c>
      <c r="J137" s="39" t="s">
        <v>4</v>
      </c>
      <c r="K137" s="40" t="s">
        <v>4</v>
      </c>
      <c r="L137" s="38" t="s">
        <v>4</v>
      </c>
      <c r="M137" s="39" t="s">
        <v>4</v>
      </c>
      <c r="N137" s="40" t="s">
        <v>4</v>
      </c>
      <c r="O137" s="41"/>
      <c r="P137" s="107"/>
    </row>
    <row r="138" spans="1:16" ht="15" customHeight="1" thickBot="1">
      <c r="A138" s="88"/>
      <c r="B138" s="89"/>
      <c r="C138" s="90"/>
      <c r="D138" s="10"/>
      <c r="E138" s="10"/>
      <c r="F138" s="10"/>
      <c r="G138" s="10"/>
      <c r="H138" s="10"/>
      <c r="I138" s="89"/>
      <c r="J138" s="89"/>
      <c r="K138" s="89"/>
      <c r="L138" s="89"/>
      <c r="M138" s="89"/>
      <c r="N138" s="89"/>
      <c r="O138" s="89"/>
      <c r="P138" s="8"/>
    </row>
    <row r="139" spans="1:16" ht="15" customHeight="1">
      <c r="A139" s="115" t="s">
        <v>99</v>
      </c>
      <c r="B139" s="25"/>
      <c r="C139" s="29"/>
      <c r="D139" s="18"/>
      <c r="E139" s="22"/>
      <c r="F139" s="22"/>
      <c r="G139" s="22"/>
      <c r="H139" s="93"/>
      <c r="I139" s="54" t="s">
        <v>4</v>
      </c>
      <c r="J139" s="43" t="s">
        <v>4</v>
      </c>
      <c r="K139" s="44" t="s">
        <v>4</v>
      </c>
      <c r="L139" s="42" t="s">
        <v>4</v>
      </c>
      <c r="M139" s="43" t="s">
        <v>4</v>
      </c>
      <c r="N139" s="44" t="s">
        <v>4</v>
      </c>
      <c r="O139" s="45"/>
      <c r="P139" s="105" t="s">
        <v>197</v>
      </c>
    </row>
    <row r="140" spans="1:16" ht="15" customHeight="1">
      <c r="A140" s="116"/>
      <c r="B140" s="26"/>
      <c r="C140" s="30"/>
      <c r="D140" s="14"/>
      <c r="E140" s="23"/>
      <c r="F140" s="23"/>
      <c r="G140" s="23"/>
      <c r="H140" s="95"/>
      <c r="I140" s="56" t="s">
        <v>4</v>
      </c>
      <c r="J140" s="34" t="s">
        <v>4</v>
      </c>
      <c r="K140" s="35" t="s">
        <v>4</v>
      </c>
      <c r="L140" s="33" t="s">
        <v>4</v>
      </c>
      <c r="M140" s="34" t="s">
        <v>4</v>
      </c>
      <c r="N140" s="35" t="s">
        <v>4</v>
      </c>
      <c r="O140" s="37"/>
      <c r="P140" s="106"/>
    </row>
    <row r="141" spans="1:16" ht="15" customHeight="1">
      <c r="A141" s="116"/>
      <c r="B141" s="26"/>
      <c r="C141" s="30"/>
      <c r="D141" s="14"/>
      <c r="E141" s="23"/>
      <c r="F141" s="23"/>
      <c r="G141" s="23"/>
      <c r="H141" s="95"/>
      <c r="I141" s="56" t="s">
        <v>4</v>
      </c>
      <c r="J141" s="34" t="s">
        <v>4</v>
      </c>
      <c r="K141" s="35" t="s">
        <v>4</v>
      </c>
      <c r="L141" s="33" t="s">
        <v>4</v>
      </c>
      <c r="M141" s="34" t="s">
        <v>4</v>
      </c>
      <c r="N141" s="35" t="s">
        <v>4</v>
      </c>
      <c r="O141" s="37"/>
      <c r="P141" s="106"/>
    </row>
    <row r="142" spans="1:16" ht="15" customHeight="1">
      <c r="A142" s="116"/>
      <c r="B142" s="26"/>
      <c r="C142" s="30"/>
      <c r="D142" s="14"/>
      <c r="E142" s="23"/>
      <c r="F142" s="23"/>
      <c r="G142" s="23"/>
      <c r="H142" s="95"/>
      <c r="I142" s="56" t="s">
        <v>4</v>
      </c>
      <c r="J142" s="34" t="s">
        <v>4</v>
      </c>
      <c r="K142" s="35" t="s">
        <v>4</v>
      </c>
      <c r="L142" s="33" t="s">
        <v>4</v>
      </c>
      <c r="M142" s="34" t="s">
        <v>4</v>
      </c>
      <c r="N142" s="35" t="s">
        <v>4</v>
      </c>
      <c r="O142" s="37"/>
      <c r="P142" s="106"/>
    </row>
    <row r="143" spans="1:16" ht="15" customHeight="1">
      <c r="A143" s="116"/>
      <c r="B143" s="26"/>
      <c r="C143" s="30"/>
      <c r="D143" s="14"/>
      <c r="E143" s="23"/>
      <c r="F143" s="23"/>
      <c r="G143" s="23"/>
      <c r="H143" s="95"/>
      <c r="I143" s="56" t="s">
        <v>4</v>
      </c>
      <c r="J143" s="34" t="s">
        <v>4</v>
      </c>
      <c r="K143" s="35" t="s">
        <v>4</v>
      </c>
      <c r="L143" s="33" t="s">
        <v>4</v>
      </c>
      <c r="M143" s="34" t="s">
        <v>4</v>
      </c>
      <c r="N143" s="35" t="s">
        <v>4</v>
      </c>
      <c r="O143" s="37"/>
      <c r="P143" s="106"/>
    </row>
    <row r="144" spans="1:16" ht="15" customHeight="1">
      <c r="A144" s="116"/>
      <c r="B144" s="26"/>
      <c r="C144" s="30"/>
      <c r="D144" s="14"/>
      <c r="E144" s="23"/>
      <c r="F144" s="23"/>
      <c r="G144" s="23"/>
      <c r="H144" s="95"/>
      <c r="I144" s="56" t="s">
        <v>4</v>
      </c>
      <c r="J144" s="34" t="s">
        <v>4</v>
      </c>
      <c r="K144" s="35" t="s">
        <v>4</v>
      </c>
      <c r="L144" s="33" t="s">
        <v>4</v>
      </c>
      <c r="M144" s="34" t="s">
        <v>4</v>
      </c>
      <c r="N144" s="35" t="s">
        <v>4</v>
      </c>
      <c r="O144" s="37"/>
      <c r="P144" s="106"/>
    </row>
    <row r="145" spans="1:16" ht="15" customHeight="1">
      <c r="A145" s="116"/>
      <c r="B145" s="26"/>
      <c r="C145" s="30"/>
      <c r="D145" s="14"/>
      <c r="E145" s="23"/>
      <c r="F145" s="23"/>
      <c r="G145" s="23"/>
      <c r="H145" s="95"/>
      <c r="I145" s="56" t="s">
        <v>4</v>
      </c>
      <c r="J145" s="34" t="s">
        <v>4</v>
      </c>
      <c r="K145" s="35" t="s">
        <v>4</v>
      </c>
      <c r="L145" s="33" t="s">
        <v>4</v>
      </c>
      <c r="M145" s="34" t="s">
        <v>4</v>
      </c>
      <c r="N145" s="35" t="s">
        <v>4</v>
      </c>
      <c r="O145" s="37"/>
      <c r="P145" s="106"/>
    </row>
    <row r="146" spans="1:16" ht="15" customHeight="1">
      <c r="A146" s="116"/>
      <c r="B146" s="26"/>
      <c r="C146" s="30"/>
      <c r="D146" s="14"/>
      <c r="E146" s="23"/>
      <c r="F146" s="23"/>
      <c r="G146" s="23"/>
      <c r="H146" s="95"/>
      <c r="I146" s="56" t="s">
        <v>4</v>
      </c>
      <c r="J146" s="34" t="s">
        <v>4</v>
      </c>
      <c r="K146" s="35" t="s">
        <v>4</v>
      </c>
      <c r="L146" s="33" t="s">
        <v>4</v>
      </c>
      <c r="M146" s="34" t="s">
        <v>4</v>
      </c>
      <c r="N146" s="35" t="s">
        <v>4</v>
      </c>
      <c r="O146" s="37"/>
      <c r="P146" s="106"/>
    </row>
    <row r="147" spans="1:16" ht="15" customHeight="1" thickBot="1">
      <c r="A147" s="117"/>
      <c r="B147" s="27"/>
      <c r="C147" s="31"/>
      <c r="D147" s="16"/>
      <c r="E147" s="24"/>
      <c r="F147" s="24"/>
      <c r="G147" s="24"/>
      <c r="H147" s="97"/>
      <c r="I147" s="47" t="s">
        <v>4</v>
      </c>
      <c r="J147" s="39" t="s">
        <v>4</v>
      </c>
      <c r="K147" s="40" t="s">
        <v>4</v>
      </c>
      <c r="L147" s="38" t="s">
        <v>4</v>
      </c>
      <c r="M147" s="39" t="s">
        <v>4</v>
      </c>
      <c r="N147" s="40" t="s">
        <v>4</v>
      </c>
      <c r="O147" s="41"/>
      <c r="P147" s="107"/>
    </row>
    <row r="148" spans="1:16" ht="15" customHeight="1" thickBot="1">
      <c r="A148" s="88"/>
      <c r="B148" s="89"/>
      <c r="C148" s="90"/>
      <c r="D148" s="10"/>
      <c r="E148" s="10"/>
      <c r="F148" s="10"/>
      <c r="G148" s="10"/>
      <c r="H148" s="10"/>
      <c r="I148" s="89"/>
      <c r="J148" s="89"/>
      <c r="K148" s="89"/>
      <c r="L148" s="89"/>
      <c r="M148" s="89"/>
      <c r="N148" s="89"/>
      <c r="O148" s="89"/>
      <c r="P148" s="8"/>
    </row>
    <row r="149" spans="1:16" ht="15" customHeight="1">
      <c r="A149" s="115" t="s">
        <v>76</v>
      </c>
      <c r="B149" s="25" t="s">
        <v>77</v>
      </c>
      <c r="C149" s="29"/>
      <c r="D149" s="18"/>
      <c r="E149" s="22"/>
      <c r="F149" s="22"/>
      <c r="G149" s="22"/>
      <c r="H149" s="93"/>
      <c r="I149" s="54" t="s">
        <v>4</v>
      </c>
      <c r="J149" s="43" t="s">
        <v>4</v>
      </c>
      <c r="K149" s="44" t="s">
        <v>4</v>
      </c>
      <c r="L149" s="42" t="s">
        <v>4</v>
      </c>
      <c r="M149" s="43" t="s">
        <v>4</v>
      </c>
      <c r="N149" s="44" t="s">
        <v>4</v>
      </c>
      <c r="O149" s="45"/>
      <c r="P149" s="105" t="s">
        <v>197</v>
      </c>
    </row>
    <row r="150" spans="1:16" ht="15" customHeight="1">
      <c r="A150" s="116"/>
      <c r="B150" s="26" t="s">
        <v>190</v>
      </c>
      <c r="C150" s="30"/>
      <c r="D150" s="14"/>
      <c r="E150" s="23"/>
      <c r="F150" s="23"/>
      <c r="G150" s="23"/>
      <c r="H150" s="95"/>
      <c r="I150" s="56" t="s">
        <v>4</v>
      </c>
      <c r="J150" s="34" t="s">
        <v>4</v>
      </c>
      <c r="K150" s="35" t="s">
        <v>4</v>
      </c>
      <c r="L150" s="33" t="s">
        <v>4</v>
      </c>
      <c r="M150" s="34" t="s">
        <v>4</v>
      </c>
      <c r="N150" s="35" t="s">
        <v>4</v>
      </c>
      <c r="O150" s="37"/>
      <c r="P150" s="106"/>
    </row>
    <row r="151" spans="1:16" ht="15" customHeight="1">
      <c r="A151" s="116"/>
      <c r="B151" s="26" t="s">
        <v>78</v>
      </c>
      <c r="C151" s="30"/>
      <c r="D151" s="14"/>
      <c r="E151" s="23"/>
      <c r="F151" s="23"/>
      <c r="G151" s="23"/>
      <c r="H151" s="95"/>
      <c r="I151" s="56" t="s">
        <v>4</v>
      </c>
      <c r="J151" s="34" t="s">
        <v>4</v>
      </c>
      <c r="K151" s="35" t="s">
        <v>4</v>
      </c>
      <c r="L151" s="33" t="s">
        <v>4</v>
      </c>
      <c r="M151" s="34" t="s">
        <v>4</v>
      </c>
      <c r="N151" s="35" t="s">
        <v>4</v>
      </c>
      <c r="O151" s="37"/>
      <c r="P151" s="106"/>
    </row>
    <row r="152" spans="1:16" ht="15" customHeight="1">
      <c r="A152" s="116"/>
      <c r="B152" s="26" t="s">
        <v>113</v>
      </c>
      <c r="C152" s="30"/>
      <c r="D152" s="14"/>
      <c r="E152" s="23"/>
      <c r="F152" s="23"/>
      <c r="G152" s="23"/>
      <c r="H152" s="95"/>
      <c r="I152" s="56" t="s">
        <v>4</v>
      </c>
      <c r="J152" s="34" t="s">
        <v>4</v>
      </c>
      <c r="K152" s="35" t="s">
        <v>4</v>
      </c>
      <c r="L152" s="33" t="s">
        <v>4</v>
      </c>
      <c r="M152" s="34" t="s">
        <v>4</v>
      </c>
      <c r="N152" s="35" t="s">
        <v>4</v>
      </c>
      <c r="O152" s="37"/>
      <c r="P152" s="106"/>
    </row>
    <row r="153" spans="1:16" ht="15" customHeight="1">
      <c r="A153" s="116"/>
      <c r="B153" s="26" t="s">
        <v>32</v>
      </c>
      <c r="C153" s="30"/>
      <c r="D153" s="14"/>
      <c r="E153" s="23"/>
      <c r="F153" s="23"/>
      <c r="G153" s="23"/>
      <c r="H153" s="95"/>
      <c r="I153" s="56" t="s">
        <v>4</v>
      </c>
      <c r="J153" s="34" t="s">
        <v>4</v>
      </c>
      <c r="K153" s="35" t="s">
        <v>4</v>
      </c>
      <c r="L153" s="33" t="s">
        <v>4</v>
      </c>
      <c r="M153" s="34" t="s">
        <v>4</v>
      </c>
      <c r="N153" s="35" t="s">
        <v>4</v>
      </c>
      <c r="O153" s="37"/>
      <c r="P153" s="106"/>
    </row>
    <row r="154" spans="1:16" ht="15" customHeight="1">
      <c r="A154" s="116"/>
      <c r="B154" s="26" t="s">
        <v>62</v>
      </c>
      <c r="C154" s="30"/>
      <c r="D154" s="14"/>
      <c r="E154" s="23"/>
      <c r="F154" s="23"/>
      <c r="G154" s="23"/>
      <c r="H154" s="95"/>
      <c r="I154" s="56" t="s">
        <v>4</v>
      </c>
      <c r="J154" s="34" t="s">
        <v>4</v>
      </c>
      <c r="K154" s="35" t="s">
        <v>4</v>
      </c>
      <c r="L154" s="33" t="s">
        <v>4</v>
      </c>
      <c r="M154" s="34" t="s">
        <v>4</v>
      </c>
      <c r="N154" s="35" t="s">
        <v>4</v>
      </c>
      <c r="O154" s="37"/>
      <c r="P154" s="106"/>
    </row>
    <row r="155" spans="1:16" ht="15" customHeight="1">
      <c r="A155" s="116"/>
      <c r="B155" s="26" t="s">
        <v>33</v>
      </c>
      <c r="C155" s="30"/>
      <c r="D155" s="14"/>
      <c r="E155" s="23"/>
      <c r="F155" s="23"/>
      <c r="G155" s="23"/>
      <c r="H155" s="95"/>
      <c r="I155" s="56" t="s">
        <v>4</v>
      </c>
      <c r="J155" s="34" t="s">
        <v>4</v>
      </c>
      <c r="K155" s="35" t="s">
        <v>4</v>
      </c>
      <c r="L155" s="33" t="s">
        <v>4</v>
      </c>
      <c r="M155" s="34" t="s">
        <v>4</v>
      </c>
      <c r="N155" s="35" t="s">
        <v>4</v>
      </c>
      <c r="O155" s="37"/>
      <c r="P155" s="106"/>
    </row>
    <row r="156" spans="1:16" ht="15" customHeight="1">
      <c r="A156" s="116"/>
      <c r="B156" s="26" t="s">
        <v>79</v>
      </c>
      <c r="C156" s="30"/>
      <c r="D156" s="14"/>
      <c r="E156" s="23"/>
      <c r="F156" s="23"/>
      <c r="G156" s="23"/>
      <c r="H156" s="95"/>
      <c r="I156" s="56" t="s">
        <v>4</v>
      </c>
      <c r="J156" s="34" t="s">
        <v>4</v>
      </c>
      <c r="K156" s="35" t="s">
        <v>4</v>
      </c>
      <c r="L156" s="33" t="s">
        <v>4</v>
      </c>
      <c r="M156" s="34" t="s">
        <v>4</v>
      </c>
      <c r="N156" s="35" t="s">
        <v>4</v>
      </c>
      <c r="O156" s="37"/>
      <c r="P156" s="106"/>
    </row>
    <row r="157" spans="1:16" ht="15" customHeight="1">
      <c r="A157" s="116"/>
      <c r="B157" s="26"/>
      <c r="C157" s="30"/>
      <c r="D157" s="14"/>
      <c r="E157" s="23"/>
      <c r="F157" s="23"/>
      <c r="G157" s="23"/>
      <c r="H157" s="95"/>
      <c r="I157" s="56" t="s">
        <v>4</v>
      </c>
      <c r="J157" s="34" t="s">
        <v>4</v>
      </c>
      <c r="K157" s="35" t="s">
        <v>4</v>
      </c>
      <c r="L157" s="33" t="s">
        <v>4</v>
      </c>
      <c r="M157" s="34" t="s">
        <v>4</v>
      </c>
      <c r="N157" s="35" t="s">
        <v>4</v>
      </c>
      <c r="O157" s="37"/>
      <c r="P157" s="106"/>
    </row>
    <row r="158" spans="1:16" ht="15" customHeight="1">
      <c r="A158" s="116"/>
      <c r="B158" s="26"/>
      <c r="C158" s="30"/>
      <c r="D158" s="14"/>
      <c r="E158" s="23"/>
      <c r="F158" s="23"/>
      <c r="G158" s="23"/>
      <c r="H158" s="95"/>
      <c r="I158" s="56" t="s">
        <v>4</v>
      </c>
      <c r="J158" s="34" t="s">
        <v>4</v>
      </c>
      <c r="K158" s="35" t="s">
        <v>4</v>
      </c>
      <c r="L158" s="33" t="s">
        <v>4</v>
      </c>
      <c r="M158" s="34" t="s">
        <v>4</v>
      </c>
      <c r="N158" s="35" t="s">
        <v>4</v>
      </c>
      <c r="O158" s="37"/>
      <c r="P158" s="106"/>
    </row>
    <row r="159" spans="1:16" ht="15" customHeight="1" thickBot="1">
      <c r="A159" s="117"/>
      <c r="B159" s="27"/>
      <c r="C159" s="31"/>
      <c r="D159" s="16"/>
      <c r="E159" s="24"/>
      <c r="F159" s="24"/>
      <c r="G159" s="24"/>
      <c r="H159" s="97"/>
      <c r="I159" s="47" t="s">
        <v>4</v>
      </c>
      <c r="J159" s="39" t="s">
        <v>4</v>
      </c>
      <c r="K159" s="40" t="s">
        <v>4</v>
      </c>
      <c r="L159" s="38" t="s">
        <v>4</v>
      </c>
      <c r="M159" s="39" t="s">
        <v>4</v>
      </c>
      <c r="N159" s="40" t="s">
        <v>4</v>
      </c>
      <c r="O159" s="41"/>
      <c r="P159" s="107"/>
    </row>
    <row r="160" spans="1:16" ht="15" customHeight="1" thickBot="1">
      <c r="A160" s="88"/>
      <c r="B160" s="89"/>
      <c r="C160" s="89"/>
      <c r="D160" s="7"/>
      <c r="E160" s="7"/>
      <c r="F160" s="7"/>
      <c r="G160" s="7"/>
      <c r="H160" s="7"/>
      <c r="I160" s="89"/>
      <c r="J160" s="89"/>
      <c r="K160" s="89"/>
      <c r="L160" s="89"/>
      <c r="M160" s="89"/>
      <c r="N160" s="89"/>
      <c r="O160" s="89"/>
      <c r="P160" s="8"/>
    </row>
    <row r="161" spans="1:16" ht="15" customHeight="1">
      <c r="A161" s="115" t="s">
        <v>96</v>
      </c>
      <c r="B161" s="25"/>
      <c r="C161" s="29"/>
      <c r="D161" s="18"/>
      <c r="E161" s="19"/>
      <c r="F161" s="19"/>
      <c r="G161" s="19"/>
      <c r="H161" s="93"/>
      <c r="I161" s="42" t="s">
        <v>4</v>
      </c>
      <c r="J161" s="43" t="s">
        <v>4</v>
      </c>
      <c r="K161" s="44" t="s">
        <v>4</v>
      </c>
      <c r="L161" s="42" t="s">
        <v>4</v>
      </c>
      <c r="M161" s="43" t="s">
        <v>4</v>
      </c>
      <c r="N161" s="44" t="s">
        <v>4</v>
      </c>
      <c r="O161" s="45"/>
      <c r="P161" s="105" t="s">
        <v>197</v>
      </c>
    </row>
    <row r="162" spans="1:16" ht="15" customHeight="1">
      <c r="A162" s="116"/>
      <c r="B162" s="26"/>
      <c r="C162" s="30"/>
      <c r="D162" s="14"/>
      <c r="E162" s="15"/>
      <c r="F162" s="15"/>
      <c r="G162" s="15"/>
      <c r="H162" s="95"/>
      <c r="I162" s="33" t="s">
        <v>4</v>
      </c>
      <c r="J162" s="34" t="s">
        <v>4</v>
      </c>
      <c r="K162" s="35" t="s">
        <v>4</v>
      </c>
      <c r="L162" s="33" t="s">
        <v>4</v>
      </c>
      <c r="M162" s="34" t="s">
        <v>4</v>
      </c>
      <c r="N162" s="35" t="s">
        <v>4</v>
      </c>
      <c r="O162" s="37"/>
      <c r="P162" s="106"/>
    </row>
    <row r="163" spans="1:16" ht="15" customHeight="1">
      <c r="A163" s="116"/>
      <c r="B163" s="26"/>
      <c r="C163" s="30"/>
      <c r="D163" s="14"/>
      <c r="E163" s="15"/>
      <c r="F163" s="15"/>
      <c r="G163" s="15"/>
      <c r="H163" s="95"/>
      <c r="I163" s="33" t="s">
        <v>4</v>
      </c>
      <c r="J163" s="34" t="s">
        <v>4</v>
      </c>
      <c r="K163" s="35" t="s">
        <v>4</v>
      </c>
      <c r="L163" s="33" t="s">
        <v>4</v>
      </c>
      <c r="M163" s="34" t="s">
        <v>4</v>
      </c>
      <c r="N163" s="35" t="s">
        <v>4</v>
      </c>
      <c r="O163" s="37"/>
      <c r="P163" s="106"/>
    </row>
    <row r="164" spans="1:16" ht="15" customHeight="1">
      <c r="A164" s="116"/>
      <c r="B164" s="26"/>
      <c r="C164" s="30"/>
      <c r="D164" s="14"/>
      <c r="E164" s="15"/>
      <c r="F164" s="15"/>
      <c r="G164" s="15"/>
      <c r="H164" s="95"/>
      <c r="I164" s="33" t="s">
        <v>4</v>
      </c>
      <c r="J164" s="34" t="s">
        <v>4</v>
      </c>
      <c r="K164" s="35" t="s">
        <v>4</v>
      </c>
      <c r="L164" s="33" t="s">
        <v>4</v>
      </c>
      <c r="M164" s="34" t="s">
        <v>4</v>
      </c>
      <c r="N164" s="35" t="s">
        <v>4</v>
      </c>
      <c r="O164" s="37"/>
      <c r="P164" s="106"/>
    </row>
    <row r="165" spans="1:16" ht="15" customHeight="1">
      <c r="A165" s="116"/>
      <c r="B165" s="26"/>
      <c r="C165" s="30"/>
      <c r="D165" s="14"/>
      <c r="E165" s="15"/>
      <c r="F165" s="15"/>
      <c r="G165" s="15"/>
      <c r="H165" s="95"/>
      <c r="I165" s="33" t="s">
        <v>4</v>
      </c>
      <c r="J165" s="34" t="s">
        <v>4</v>
      </c>
      <c r="K165" s="35" t="s">
        <v>4</v>
      </c>
      <c r="L165" s="33" t="s">
        <v>4</v>
      </c>
      <c r="M165" s="34" t="s">
        <v>4</v>
      </c>
      <c r="N165" s="35" t="s">
        <v>4</v>
      </c>
      <c r="O165" s="37"/>
      <c r="P165" s="106"/>
    </row>
    <row r="166" spans="1:16" ht="15" customHeight="1">
      <c r="A166" s="116"/>
      <c r="B166" s="26"/>
      <c r="C166" s="30"/>
      <c r="D166" s="14"/>
      <c r="E166" s="15"/>
      <c r="F166" s="15"/>
      <c r="G166" s="15"/>
      <c r="H166" s="95"/>
      <c r="I166" s="33" t="s">
        <v>4</v>
      </c>
      <c r="J166" s="34" t="s">
        <v>4</v>
      </c>
      <c r="K166" s="35" t="s">
        <v>4</v>
      </c>
      <c r="L166" s="33" t="s">
        <v>4</v>
      </c>
      <c r="M166" s="34" t="s">
        <v>4</v>
      </c>
      <c r="N166" s="35" t="s">
        <v>4</v>
      </c>
      <c r="O166" s="37"/>
      <c r="P166" s="106"/>
    </row>
    <row r="167" spans="1:16" ht="15" customHeight="1" thickBot="1">
      <c r="A167" s="117"/>
      <c r="B167" s="27"/>
      <c r="C167" s="31"/>
      <c r="D167" s="16"/>
      <c r="E167" s="17"/>
      <c r="F167" s="17"/>
      <c r="G167" s="17"/>
      <c r="H167" s="97"/>
      <c r="I167" s="38" t="s">
        <v>4</v>
      </c>
      <c r="J167" s="39" t="s">
        <v>4</v>
      </c>
      <c r="K167" s="40" t="s">
        <v>4</v>
      </c>
      <c r="L167" s="38" t="s">
        <v>4</v>
      </c>
      <c r="M167" s="39" t="s">
        <v>4</v>
      </c>
      <c r="N167" s="40" t="s">
        <v>4</v>
      </c>
      <c r="O167" s="41"/>
      <c r="P167" s="107"/>
    </row>
    <row r="168" spans="1:16" ht="15" customHeight="1" thickBot="1">
      <c r="A168" s="88"/>
      <c r="B168" s="89"/>
      <c r="C168" s="89"/>
      <c r="D168" s="7"/>
      <c r="E168" s="7"/>
      <c r="F168" s="7"/>
      <c r="G168" s="7"/>
      <c r="H168" s="7"/>
      <c r="I168" s="89"/>
      <c r="J168" s="89"/>
      <c r="K168" s="89"/>
      <c r="L168" s="89"/>
      <c r="M168" s="89"/>
      <c r="N168" s="89"/>
      <c r="O168" s="89"/>
      <c r="P168" s="8"/>
    </row>
    <row r="169" spans="1:16" ht="15" customHeight="1">
      <c r="A169" s="142" t="s">
        <v>111</v>
      </c>
      <c r="B169" s="29" t="s">
        <v>62</v>
      </c>
      <c r="C169" s="48"/>
      <c r="D169" s="12"/>
      <c r="E169" s="13"/>
      <c r="F169" s="13"/>
      <c r="G169" s="13"/>
      <c r="H169" s="94"/>
      <c r="I169" s="33" t="s">
        <v>4</v>
      </c>
      <c r="J169" s="34" t="s">
        <v>4</v>
      </c>
      <c r="K169" s="35" t="s">
        <v>4</v>
      </c>
      <c r="L169" s="56" t="s">
        <v>4</v>
      </c>
      <c r="M169" s="34" t="s">
        <v>4</v>
      </c>
      <c r="N169" s="55" t="s">
        <v>4</v>
      </c>
      <c r="O169" s="36"/>
      <c r="P169" s="105" t="s">
        <v>199</v>
      </c>
    </row>
    <row r="170" spans="1:16" ht="15" customHeight="1">
      <c r="A170" s="142"/>
      <c r="B170" s="30" t="s">
        <v>82</v>
      </c>
      <c r="C170" s="49"/>
      <c r="D170" s="14"/>
      <c r="E170" s="15"/>
      <c r="F170" s="15"/>
      <c r="G170" s="15"/>
      <c r="H170" s="95"/>
      <c r="I170" s="33" t="s">
        <v>4</v>
      </c>
      <c r="J170" s="34" t="s">
        <v>4</v>
      </c>
      <c r="K170" s="35" t="s">
        <v>4</v>
      </c>
      <c r="L170" s="56" t="s">
        <v>4</v>
      </c>
      <c r="M170" s="34" t="s">
        <v>4</v>
      </c>
      <c r="N170" s="55" t="s">
        <v>4</v>
      </c>
      <c r="O170" s="37"/>
      <c r="P170" s="106"/>
    </row>
    <row r="171" spans="1:16" ht="15" customHeight="1">
      <c r="A171" s="142"/>
      <c r="B171" s="30" t="s">
        <v>83</v>
      </c>
      <c r="C171" s="49"/>
      <c r="D171" s="14"/>
      <c r="E171" s="15"/>
      <c r="F171" s="15"/>
      <c r="G171" s="15"/>
      <c r="H171" s="95"/>
      <c r="I171" s="33" t="s">
        <v>4</v>
      </c>
      <c r="J171" s="34" t="s">
        <v>4</v>
      </c>
      <c r="K171" s="35" t="s">
        <v>4</v>
      </c>
      <c r="L171" s="56" t="s">
        <v>4</v>
      </c>
      <c r="M171" s="34" t="s">
        <v>4</v>
      </c>
      <c r="N171" s="55" t="s">
        <v>4</v>
      </c>
      <c r="O171" s="37"/>
      <c r="P171" s="106"/>
    </row>
    <row r="172" spans="1:16" ht="15" customHeight="1">
      <c r="A172" s="142"/>
      <c r="B172" s="30"/>
      <c r="C172" s="49"/>
      <c r="D172" s="14"/>
      <c r="E172" s="15"/>
      <c r="F172" s="15"/>
      <c r="G172" s="15"/>
      <c r="H172" s="95"/>
      <c r="I172" s="33" t="s">
        <v>4</v>
      </c>
      <c r="J172" s="34" t="s">
        <v>4</v>
      </c>
      <c r="K172" s="35" t="s">
        <v>4</v>
      </c>
      <c r="L172" s="56" t="s">
        <v>4</v>
      </c>
      <c r="M172" s="34" t="s">
        <v>4</v>
      </c>
      <c r="N172" s="55" t="s">
        <v>4</v>
      </c>
      <c r="O172" s="37"/>
      <c r="P172" s="106"/>
    </row>
    <row r="173" spans="1:16" ht="15" customHeight="1">
      <c r="A173" s="142"/>
      <c r="B173" s="30"/>
      <c r="C173" s="49"/>
      <c r="D173" s="14"/>
      <c r="E173" s="15"/>
      <c r="F173" s="15"/>
      <c r="G173" s="15"/>
      <c r="H173" s="95"/>
      <c r="I173" s="33" t="s">
        <v>4</v>
      </c>
      <c r="J173" s="34" t="s">
        <v>4</v>
      </c>
      <c r="K173" s="35" t="s">
        <v>4</v>
      </c>
      <c r="L173" s="56" t="s">
        <v>4</v>
      </c>
      <c r="M173" s="34" t="s">
        <v>4</v>
      </c>
      <c r="N173" s="55" t="s">
        <v>4</v>
      </c>
      <c r="O173" s="37"/>
      <c r="P173" s="106"/>
    </row>
    <row r="174" spans="1:16" ht="15" customHeight="1">
      <c r="A174" s="142"/>
      <c r="B174" s="30"/>
      <c r="C174" s="49"/>
      <c r="D174" s="14"/>
      <c r="E174" s="15"/>
      <c r="F174" s="15"/>
      <c r="G174" s="15"/>
      <c r="H174" s="95"/>
      <c r="I174" s="33" t="s">
        <v>4</v>
      </c>
      <c r="J174" s="34" t="s">
        <v>4</v>
      </c>
      <c r="K174" s="35" t="s">
        <v>4</v>
      </c>
      <c r="L174" s="56" t="s">
        <v>4</v>
      </c>
      <c r="M174" s="34" t="s">
        <v>4</v>
      </c>
      <c r="N174" s="55" t="s">
        <v>4</v>
      </c>
      <c r="O174" s="37"/>
      <c r="P174" s="106"/>
    </row>
    <row r="175" spans="1:16" ht="15" customHeight="1" thickBot="1">
      <c r="A175" s="143"/>
      <c r="B175" s="31"/>
      <c r="C175" s="50"/>
      <c r="D175" s="16"/>
      <c r="E175" s="17"/>
      <c r="F175" s="17"/>
      <c r="G175" s="17"/>
      <c r="H175" s="97"/>
      <c r="I175" s="38" t="s">
        <v>4</v>
      </c>
      <c r="J175" s="39" t="s">
        <v>4</v>
      </c>
      <c r="K175" s="40" t="s">
        <v>4</v>
      </c>
      <c r="L175" s="56" t="s">
        <v>4</v>
      </c>
      <c r="M175" s="34" t="s">
        <v>4</v>
      </c>
      <c r="N175" s="55" t="s">
        <v>4</v>
      </c>
      <c r="O175" s="41"/>
      <c r="P175" s="107"/>
    </row>
    <row r="176" spans="1:16" ht="15" customHeight="1" thickBot="1">
      <c r="A176" s="88"/>
      <c r="B176" s="89"/>
      <c r="C176" s="92"/>
      <c r="D176" s="11"/>
      <c r="E176" s="11"/>
      <c r="F176" s="11"/>
      <c r="G176" s="11"/>
      <c r="H176" s="11"/>
      <c r="I176" s="89"/>
      <c r="J176" s="89"/>
      <c r="K176" s="89"/>
      <c r="L176" s="89"/>
      <c r="M176" s="89"/>
      <c r="N176" s="89"/>
      <c r="O176" s="89"/>
      <c r="P176" s="8"/>
    </row>
    <row r="177" spans="1:16" ht="15" customHeight="1">
      <c r="A177" s="115" t="s">
        <v>92</v>
      </c>
      <c r="B177" s="25" t="s">
        <v>191</v>
      </c>
      <c r="C177" s="29"/>
      <c r="D177" s="18"/>
      <c r="E177" s="19"/>
      <c r="F177" s="19"/>
      <c r="G177" s="19"/>
      <c r="H177" s="93"/>
      <c r="I177" s="42" t="s">
        <v>4</v>
      </c>
      <c r="J177" s="43" t="s">
        <v>4</v>
      </c>
      <c r="K177" s="44" t="s">
        <v>4</v>
      </c>
      <c r="L177" s="42" t="s">
        <v>4</v>
      </c>
      <c r="M177" s="43" t="s">
        <v>4</v>
      </c>
      <c r="N177" s="44" t="s">
        <v>4</v>
      </c>
      <c r="O177" s="45"/>
      <c r="P177" s="105" t="s">
        <v>197</v>
      </c>
    </row>
    <row r="178" spans="1:16" ht="15" customHeight="1">
      <c r="A178" s="116"/>
      <c r="B178" s="26" t="s">
        <v>89</v>
      </c>
      <c r="C178" s="30"/>
      <c r="D178" s="14"/>
      <c r="E178" s="15"/>
      <c r="F178" s="15"/>
      <c r="G178" s="15"/>
      <c r="H178" s="95"/>
      <c r="I178" s="33" t="s">
        <v>4</v>
      </c>
      <c r="J178" s="34" t="s">
        <v>4</v>
      </c>
      <c r="K178" s="35" t="s">
        <v>4</v>
      </c>
      <c r="L178" s="33" t="s">
        <v>4</v>
      </c>
      <c r="M178" s="34" t="s">
        <v>4</v>
      </c>
      <c r="N178" s="35" t="s">
        <v>4</v>
      </c>
      <c r="O178" s="37"/>
      <c r="P178" s="106"/>
    </row>
    <row r="179" spans="1:16" ht="15" customHeight="1">
      <c r="A179" s="116"/>
      <c r="B179" s="26" t="s">
        <v>32</v>
      </c>
      <c r="C179" s="30"/>
      <c r="D179" s="14"/>
      <c r="E179" s="15"/>
      <c r="F179" s="15"/>
      <c r="G179" s="15"/>
      <c r="H179" s="95"/>
      <c r="I179" s="33" t="s">
        <v>4</v>
      </c>
      <c r="J179" s="34" t="s">
        <v>4</v>
      </c>
      <c r="K179" s="35" t="s">
        <v>4</v>
      </c>
      <c r="L179" s="33" t="s">
        <v>4</v>
      </c>
      <c r="M179" s="34" t="s">
        <v>4</v>
      </c>
      <c r="N179" s="35" t="s">
        <v>4</v>
      </c>
      <c r="O179" s="37"/>
      <c r="P179" s="106"/>
    </row>
    <row r="180" spans="1:16" ht="15" customHeight="1">
      <c r="A180" s="116"/>
      <c r="B180" s="26" t="s">
        <v>86</v>
      </c>
      <c r="C180" s="30"/>
      <c r="D180" s="14"/>
      <c r="E180" s="15"/>
      <c r="F180" s="15"/>
      <c r="G180" s="15"/>
      <c r="H180" s="95"/>
      <c r="I180" s="33" t="s">
        <v>4</v>
      </c>
      <c r="J180" s="34" t="s">
        <v>4</v>
      </c>
      <c r="K180" s="35" t="s">
        <v>4</v>
      </c>
      <c r="L180" s="33" t="s">
        <v>4</v>
      </c>
      <c r="M180" s="34" t="s">
        <v>4</v>
      </c>
      <c r="N180" s="35" t="s">
        <v>4</v>
      </c>
      <c r="O180" s="37"/>
      <c r="P180" s="106"/>
    </row>
    <row r="181" spans="1:16" ht="15" customHeight="1">
      <c r="A181" s="116"/>
      <c r="B181" s="26" t="s">
        <v>85</v>
      </c>
      <c r="C181" s="30"/>
      <c r="D181" s="14"/>
      <c r="E181" s="15"/>
      <c r="F181" s="15"/>
      <c r="G181" s="15"/>
      <c r="H181" s="95"/>
      <c r="I181" s="33" t="s">
        <v>4</v>
      </c>
      <c r="J181" s="34" t="s">
        <v>4</v>
      </c>
      <c r="K181" s="35" t="s">
        <v>4</v>
      </c>
      <c r="L181" s="33" t="s">
        <v>4</v>
      </c>
      <c r="M181" s="34" t="s">
        <v>4</v>
      </c>
      <c r="N181" s="35" t="s">
        <v>4</v>
      </c>
      <c r="O181" s="37"/>
      <c r="P181" s="106"/>
    </row>
    <row r="182" spans="1:16" ht="15" customHeight="1">
      <c r="A182" s="116"/>
      <c r="B182" s="26"/>
      <c r="C182" s="30"/>
      <c r="D182" s="14"/>
      <c r="E182" s="15"/>
      <c r="F182" s="15"/>
      <c r="G182" s="15"/>
      <c r="H182" s="95"/>
      <c r="I182" s="33" t="s">
        <v>4</v>
      </c>
      <c r="J182" s="34" t="s">
        <v>4</v>
      </c>
      <c r="K182" s="35" t="s">
        <v>4</v>
      </c>
      <c r="L182" s="33" t="s">
        <v>4</v>
      </c>
      <c r="M182" s="34" t="s">
        <v>4</v>
      </c>
      <c r="N182" s="35" t="s">
        <v>4</v>
      </c>
      <c r="O182" s="37"/>
      <c r="P182" s="106"/>
    </row>
    <row r="183" spans="1:16" ht="15" customHeight="1">
      <c r="A183" s="116"/>
      <c r="B183" s="26"/>
      <c r="C183" s="30"/>
      <c r="D183" s="14"/>
      <c r="E183" s="15"/>
      <c r="F183" s="15"/>
      <c r="G183" s="15"/>
      <c r="H183" s="95"/>
      <c r="I183" s="33" t="s">
        <v>4</v>
      </c>
      <c r="J183" s="34" t="s">
        <v>4</v>
      </c>
      <c r="K183" s="35" t="s">
        <v>4</v>
      </c>
      <c r="L183" s="33" t="s">
        <v>4</v>
      </c>
      <c r="M183" s="34" t="s">
        <v>4</v>
      </c>
      <c r="N183" s="35" t="s">
        <v>4</v>
      </c>
      <c r="O183" s="37"/>
      <c r="P183" s="106"/>
    </row>
    <row r="184" spans="1:16" ht="15" customHeight="1" thickBot="1">
      <c r="A184" s="117"/>
      <c r="B184" s="27"/>
      <c r="C184" s="31"/>
      <c r="D184" s="16"/>
      <c r="E184" s="17"/>
      <c r="F184" s="17"/>
      <c r="G184" s="17"/>
      <c r="H184" s="97"/>
      <c r="I184" s="38" t="s">
        <v>4</v>
      </c>
      <c r="J184" s="39" t="s">
        <v>4</v>
      </c>
      <c r="K184" s="40" t="s">
        <v>4</v>
      </c>
      <c r="L184" s="38" t="s">
        <v>4</v>
      </c>
      <c r="M184" s="39" t="s">
        <v>4</v>
      </c>
      <c r="N184" s="40" t="s">
        <v>4</v>
      </c>
      <c r="O184" s="41"/>
      <c r="P184" s="107"/>
    </row>
    <row r="185" spans="1:16" ht="15" customHeight="1" thickBot="1">
      <c r="A185" s="88"/>
      <c r="B185" s="89"/>
      <c r="C185" s="90"/>
      <c r="D185" s="10"/>
      <c r="E185" s="10"/>
      <c r="F185" s="10"/>
      <c r="G185" s="10"/>
      <c r="H185" s="10"/>
      <c r="I185" s="89"/>
      <c r="J185" s="89"/>
      <c r="K185" s="89"/>
      <c r="L185" s="89"/>
      <c r="M185" s="89"/>
      <c r="N185" s="89"/>
      <c r="O185" s="89"/>
      <c r="P185" s="8"/>
    </row>
    <row r="186" spans="1:16" ht="15" customHeight="1">
      <c r="A186" s="144" t="s">
        <v>101</v>
      </c>
      <c r="B186" s="29" t="s">
        <v>35</v>
      </c>
      <c r="C186" s="29"/>
      <c r="D186" s="18"/>
      <c r="E186" s="19"/>
      <c r="F186" s="19"/>
      <c r="G186" s="19"/>
      <c r="H186" s="93"/>
      <c r="I186" s="33" t="s">
        <v>4</v>
      </c>
      <c r="J186" s="34" t="s">
        <v>4</v>
      </c>
      <c r="K186" s="35" t="s">
        <v>4</v>
      </c>
      <c r="L186" s="56" t="s">
        <v>4</v>
      </c>
      <c r="M186" s="34" t="s">
        <v>4</v>
      </c>
      <c r="N186" s="55" t="s">
        <v>4</v>
      </c>
      <c r="O186" s="36"/>
      <c r="P186" s="109" t="s">
        <v>200</v>
      </c>
    </row>
    <row r="187" spans="1:16" ht="15" customHeight="1">
      <c r="A187" s="145"/>
      <c r="B187" s="30" t="s">
        <v>37</v>
      </c>
      <c r="C187" s="49"/>
      <c r="D187" s="14"/>
      <c r="E187" s="15"/>
      <c r="F187" s="15"/>
      <c r="G187" s="15"/>
      <c r="H187" s="95"/>
      <c r="I187" s="33" t="s">
        <v>4</v>
      </c>
      <c r="J187" s="34" t="s">
        <v>4</v>
      </c>
      <c r="K187" s="35" t="s">
        <v>4</v>
      </c>
      <c r="L187" s="56" t="s">
        <v>4</v>
      </c>
      <c r="M187" s="34" t="s">
        <v>4</v>
      </c>
      <c r="N187" s="55" t="s">
        <v>4</v>
      </c>
      <c r="O187" s="37"/>
      <c r="P187" s="110"/>
    </row>
    <row r="188" spans="1:16" ht="15" customHeight="1">
      <c r="A188" s="145"/>
      <c r="B188" s="30" t="s">
        <v>36</v>
      </c>
      <c r="C188" s="49"/>
      <c r="D188" s="14"/>
      <c r="E188" s="15"/>
      <c r="F188" s="15"/>
      <c r="G188" s="15"/>
      <c r="H188" s="95"/>
      <c r="I188" s="33" t="s">
        <v>4</v>
      </c>
      <c r="J188" s="34" t="s">
        <v>4</v>
      </c>
      <c r="K188" s="35" t="s">
        <v>4</v>
      </c>
      <c r="L188" s="56" t="s">
        <v>4</v>
      </c>
      <c r="M188" s="34" t="s">
        <v>4</v>
      </c>
      <c r="N188" s="55" t="s">
        <v>4</v>
      </c>
      <c r="O188" s="37"/>
      <c r="P188" s="110"/>
    </row>
    <row r="189" spans="1:16" ht="15" customHeight="1">
      <c r="A189" s="145"/>
      <c r="B189" s="30" t="s">
        <v>59</v>
      </c>
      <c r="C189" s="49"/>
      <c r="D189" s="14"/>
      <c r="E189" s="15"/>
      <c r="F189" s="15"/>
      <c r="G189" s="15"/>
      <c r="H189" s="95"/>
      <c r="I189" s="33" t="s">
        <v>4</v>
      </c>
      <c r="J189" s="34" t="s">
        <v>4</v>
      </c>
      <c r="K189" s="35" t="s">
        <v>4</v>
      </c>
      <c r="L189" s="56" t="s">
        <v>4</v>
      </c>
      <c r="M189" s="34" t="s">
        <v>4</v>
      </c>
      <c r="N189" s="55" t="s">
        <v>4</v>
      </c>
      <c r="O189" s="37"/>
      <c r="P189" s="110"/>
    </row>
    <row r="190" spans="1:16" ht="15" customHeight="1">
      <c r="A190" s="145"/>
      <c r="B190" s="30" t="s">
        <v>185</v>
      </c>
      <c r="C190" s="49"/>
      <c r="D190" s="14"/>
      <c r="E190" s="15"/>
      <c r="F190" s="15"/>
      <c r="G190" s="15"/>
      <c r="H190" s="95"/>
      <c r="I190" s="33" t="s">
        <v>4</v>
      </c>
      <c r="J190" s="34" t="s">
        <v>4</v>
      </c>
      <c r="K190" s="35" t="s">
        <v>4</v>
      </c>
      <c r="L190" s="56" t="s">
        <v>4</v>
      </c>
      <c r="M190" s="34" t="s">
        <v>4</v>
      </c>
      <c r="N190" s="55" t="s">
        <v>4</v>
      </c>
      <c r="O190" s="37"/>
      <c r="P190" s="110"/>
    </row>
    <row r="191" spans="1:16" ht="15" customHeight="1">
      <c r="A191" s="145"/>
      <c r="B191" s="30" t="s">
        <v>52</v>
      </c>
      <c r="C191" s="49"/>
      <c r="D191" s="14"/>
      <c r="E191" s="15"/>
      <c r="F191" s="15"/>
      <c r="G191" s="15"/>
      <c r="H191" s="95"/>
      <c r="I191" s="33" t="s">
        <v>4</v>
      </c>
      <c r="J191" s="34" t="s">
        <v>4</v>
      </c>
      <c r="K191" s="35" t="s">
        <v>4</v>
      </c>
      <c r="L191" s="56" t="s">
        <v>4</v>
      </c>
      <c r="M191" s="34" t="s">
        <v>4</v>
      </c>
      <c r="N191" s="55" t="s">
        <v>4</v>
      </c>
      <c r="O191" s="37"/>
      <c r="P191" s="110"/>
    </row>
    <row r="192" spans="1:16" ht="15" customHeight="1">
      <c r="A192" s="145"/>
      <c r="B192" s="30" t="s">
        <v>53</v>
      </c>
      <c r="C192" s="49"/>
      <c r="D192" s="14"/>
      <c r="E192" s="15"/>
      <c r="F192" s="15"/>
      <c r="G192" s="15"/>
      <c r="H192" s="95"/>
      <c r="I192" s="33" t="s">
        <v>4</v>
      </c>
      <c r="J192" s="34" t="s">
        <v>4</v>
      </c>
      <c r="K192" s="35" t="s">
        <v>4</v>
      </c>
      <c r="L192" s="56" t="s">
        <v>4</v>
      </c>
      <c r="M192" s="34" t="s">
        <v>4</v>
      </c>
      <c r="N192" s="55" t="s">
        <v>4</v>
      </c>
      <c r="O192" s="37"/>
      <c r="P192" s="110"/>
    </row>
    <row r="193" spans="1:16" ht="15" customHeight="1">
      <c r="A193" s="145"/>
      <c r="B193" s="30" t="s">
        <v>54</v>
      </c>
      <c r="C193" s="49"/>
      <c r="D193" s="14"/>
      <c r="E193" s="15"/>
      <c r="F193" s="15"/>
      <c r="G193" s="15"/>
      <c r="H193" s="95"/>
      <c r="I193" s="33" t="s">
        <v>4</v>
      </c>
      <c r="J193" s="34" t="s">
        <v>4</v>
      </c>
      <c r="K193" s="35" t="s">
        <v>4</v>
      </c>
      <c r="L193" s="56" t="s">
        <v>4</v>
      </c>
      <c r="M193" s="34" t="s">
        <v>4</v>
      </c>
      <c r="N193" s="55" t="s">
        <v>4</v>
      </c>
      <c r="O193" s="37"/>
      <c r="P193" s="110"/>
    </row>
    <row r="194" spans="1:16" ht="15" customHeight="1">
      <c r="A194" s="145"/>
      <c r="B194" s="30" t="s">
        <v>60</v>
      </c>
      <c r="C194" s="49"/>
      <c r="D194" s="14"/>
      <c r="E194" s="15"/>
      <c r="F194" s="15"/>
      <c r="G194" s="15"/>
      <c r="H194" s="95"/>
      <c r="I194" s="33" t="s">
        <v>4</v>
      </c>
      <c r="J194" s="34" t="s">
        <v>4</v>
      </c>
      <c r="K194" s="35" t="s">
        <v>4</v>
      </c>
      <c r="L194" s="56" t="s">
        <v>4</v>
      </c>
      <c r="M194" s="34" t="s">
        <v>4</v>
      </c>
      <c r="N194" s="55" t="s">
        <v>4</v>
      </c>
      <c r="O194" s="37"/>
      <c r="P194" s="110"/>
    </row>
    <row r="195" spans="1:16" ht="15" customHeight="1">
      <c r="A195" s="145"/>
      <c r="B195" s="30" t="s">
        <v>55</v>
      </c>
      <c r="C195" s="49"/>
      <c r="D195" s="14"/>
      <c r="E195" s="15"/>
      <c r="F195" s="15"/>
      <c r="G195" s="15"/>
      <c r="H195" s="95"/>
      <c r="I195" s="33" t="s">
        <v>4</v>
      </c>
      <c r="J195" s="34" t="s">
        <v>4</v>
      </c>
      <c r="K195" s="35" t="s">
        <v>4</v>
      </c>
      <c r="L195" s="56" t="s">
        <v>4</v>
      </c>
      <c r="M195" s="34" t="s">
        <v>4</v>
      </c>
      <c r="N195" s="55" t="s">
        <v>4</v>
      </c>
      <c r="O195" s="37"/>
      <c r="P195" s="110"/>
    </row>
    <row r="196" spans="1:16" ht="15" customHeight="1">
      <c r="A196" s="145"/>
      <c r="B196" s="30" t="s">
        <v>56</v>
      </c>
      <c r="C196" s="49"/>
      <c r="D196" s="14"/>
      <c r="E196" s="15"/>
      <c r="F196" s="15"/>
      <c r="G196" s="15"/>
      <c r="H196" s="95"/>
      <c r="I196" s="33" t="s">
        <v>4</v>
      </c>
      <c r="J196" s="34" t="s">
        <v>4</v>
      </c>
      <c r="K196" s="35" t="s">
        <v>4</v>
      </c>
      <c r="L196" s="56" t="s">
        <v>4</v>
      </c>
      <c r="M196" s="34" t="s">
        <v>4</v>
      </c>
      <c r="N196" s="55" t="s">
        <v>4</v>
      </c>
      <c r="O196" s="37"/>
      <c r="P196" s="110"/>
    </row>
    <row r="197" spans="1:16" ht="15" customHeight="1">
      <c r="A197" s="145"/>
      <c r="B197" s="30" t="s">
        <v>57</v>
      </c>
      <c r="C197" s="49"/>
      <c r="D197" s="14"/>
      <c r="E197" s="15"/>
      <c r="F197" s="15"/>
      <c r="G197" s="15"/>
      <c r="H197" s="95"/>
      <c r="I197" s="33" t="s">
        <v>4</v>
      </c>
      <c r="J197" s="34" t="s">
        <v>4</v>
      </c>
      <c r="K197" s="35" t="s">
        <v>4</v>
      </c>
      <c r="L197" s="56" t="s">
        <v>4</v>
      </c>
      <c r="M197" s="34" t="s">
        <v>4</v>
      </c>
      <c r="N197" s="55" t="s">
        <v>4</v>
      </c>
      <c r="O197" s="37"/>
      <c r="P197" s="110"/>
    </row>
    <row r="198" spans="1:16" ht="15" customHeight="1">
      <c r="A198" s="145"/>
      <c r="B198" s="30" t="s">
        <v>58</v>
      </c>
      <c r="C198" s="49"/>
      <c r="D198" s="14"/>
      <c r="E198" s="15"/>
      <c r="F198" s="15"/>
      <c r="G198" s="15"/>
      <c r="H198" s="95"/>
      <c r="I198" s="33" t="s">
        <v>4</v>
      </c>
      <c r="J198" s="34" t="s">
        <v>4</v>
      </c>
      <c r="K198" s="35" t="s">
        <v>4</v>
      </c>
      <c r="L198" s="56" t="s">
        <v>4</v>
      </c>
      <c r="M198" s="34" t="s">
        <v>4</v>
      </c>
      <c r="N198" s="55" t="s">
        <v>4</v>
      </c>
      <c r="O198" s="37"/>
      <c r="P198" s="110"/>
    </row>
    <row r="199" spans="1:16" ht="15" customHeight="1">
      <c r="A199" s="145"/>
      <c r="B199" s="30" t="s">
        <v>34</v>
      </c>
      <c r="C199" s="49"/>
      <c r="D199" s="14"/>
      <c r="E199" s="15"/>
      <c r="F199" s="15"/>
      <c r="G199" s="15"/>
      <c r="H199" s="95"/>
      <c r="I199" s="33" t="s">
        <v>4</v>
      </c>
      <c r="J199" s="34" t="s">
        <v>4</v>
      </c>
      <c r="K199" s="35" t="s">
        <v>4</v>
      </c>
      <c r="L199" s="56" t="s">
        <v>4</v>
      </c>
      <c r="M199" s="34" t="s">
        <v>4</v>
      </c>
      <c r="N199" s="55" t="s">
        <v>4</v>
      </c>
      <c r="O199" s="37"/>
      <c r="P199" s="110"/>
    </row>
    <row r="200" spans="1:16" ht="15" customHeight="1">
      <c r="A200" s="145"/>
      <c r="B200" s="30"/>
      <c r="C200" s="49"/>
      <c r="D200" s="14"/>
      <c r="E200" s="15"/>
      <c r="F200" s="15"/>
      <c r="G200" s="15"/>
      <c r="H200" s="95"/>
      <c r="I200" s="33" t="s">
        <v>4</v>
      </c>
      <c r="J200" s="34" t="s">
        <v>4</v>
      </c>
      <c r="K200" s="35" t="s">
        <v>4</v>
      </c>
      <c r="L200" s="56" t="s">
        <v>4</v>
      </c>
      <c r="M200" s="34" t="s">
        <v>4</v>
      </c>
      <c r="N200" s="55" t="s">
        <v>4</v>
      </c>
      <c r="O200" s="37"/>
      <c r="P200" s="110"/>
    </row>
    <row r="201" spans="1:16" ht="15" customHeight="1">
      <c r="A201" s="145"/>
      <c r="B201" s="30"/>
      <c r="C201" s="49"/>
      <c r="D201" s="14"/>
      <c r="E201" s="15"/>
      <c r="F201" s="15"/>
      <c r="G201" s="15"/>
      <c r="H201" s="95"/>
      <c r="I201" s="33" t="s">
        <v>4</v>
      </c>
      <c r="J201" s="34" t="s">
        <v>4</v>
      </c>
      <c r="K201" s="35" t="s">
        <v>4</v>
      </c>
      <c r="L201" s="56" t="s">
        <v>4</v>
      </c>
      <c r="M201" s="34" t="s">
        <v>4</v>
      </c>
      <c r="N201" s="55" t="s">
        <v>4</v>
      </c>
      <c r="O201" s="37"/>
      <c r="P201" s="110"/>
    </row>
    <row r="202" spans="1:16" ht="15" customHeight="1">
      <c r="A202" s="145"/>
      <c r="B202" s="30"/>
      <c r="C202" s="49"/>
      <c r="D202" s="14"/>
      <c r="E202" s="15"/>
      <c r="F202" s="15"/>
      <c r="G202" s="15"/>
      <c r="H202" s="95"/>
      <c r="I202" s="33" t="s">
        <v>4</v>
      </c>
      <c r="J202" s="34" t="s">
        <v>4</v>
      </c>
      <c r="K202" s="35" t="s">
        <v>4</v>
      </c>
      <c r="L202" s="56" t="s">
        <v>4</v>
      </c>
      <c r="M202" s="34" t="s">
        <v>4</v>
      </c>
      <c r="N202" s="55" t="s">
        <v>4</v>
      </c>
      <c r="O202" s="37"/>
      <c r="P202" s="110"/>
    </row>
    <row r="203" spans="1:16" ht="15" customHeight="1">
      <c r="A203" s="145"/>
      <c r="B203" s="30"/>
      <c r="C203" s="49"/>
      <c r="D203" s="14"/>
      <c r="E203" s="15"/>
      <c r="F203" s="15"/>
      <c r="G203" s="15"/>
      <c r="H203" s="95"/>
      <c r="I203" s="33" t="s">
        <v>4</v>
      </c>
      <c r="J203" s="34" t="s">
        <v>4</v>
      </c>
      <c r="K203" s="35" t="s">
        <v>4</v>
      </c>
      <c r="L203" s="56" t="s">
        <v>4</v>
      </c>
      <c r="M203" s="34" t="s">
        <v>4</v>
      </c>
      <c r="N203" s="55" t="s">
        <v>4</v>
      </c>
      <c r="O203" s="37"/>
      <c r="P203" s="110"/>
    </row>
    <row r="204" spans="1:16" ht="15" customHeight="1">
      <c r="A204" s="145"/>
      <c r="B204" s="30"/>
      <c r="C204" s="49"/>
      <c r="D204" s="14"/>
      <c r="E204" s="15"/>
      <c r="F204" s="15"/>
      <c r="G204" s="15"/>
      <c r="H204" s="95"/>
      <c r="I204" s="33" t="s">
        <v>4</v>
      </c>
      <c r="J204" s="34" t="s">
        <v>4</v>
      </c>
      <c r="K204" s="35" t="s">
        <v>4</v>
      </c>
      <c r="L204" s="56" t="s">
        <v>4</v>
      </c>
      <c r="M204" s="34" t="s">
        <v>4</v>
      </c>
      <c r="N204" s="55" t="s">
        <v>4</v>
      </c>
      <c r="O204" s="37"/>
      <c r="P204" s="110"/>
    </row>
    <row r="205" spans="1:16" ht="15" customHeight="1" thickBot="1">
      <c r="A205" s="146"/>
      <c r="B205" s="31"/>
      <c r="C205" s="50"/>
      <c r="D205" s="16"/>
      <c r="E205" s="17"/>
      <c r="F205" s="17"/>
      <c r="G205" s="17"/>
      <c r="H205" s="97"/>
      <c r="I205" s="38" t="s">
        <v>4</v>
      </c>
      <c r="J205" s="39" t="s">
        <v>4</v>
      </c>
      <c r="K205" s="40" t="s">
        <v>4</v>
      </c>
      <c r="L205" s="56" t="s">
        <v>4</v>
      </c>
      <c r="M205" s="34" t="s">
        <v>4</v>
      </c>
      <c r="N205" s="55" t="s">
        <v>4</v>
      </c>
      <c r="O205" s="41"/>
      <c r="P205" s="111"/>
    </row>
    <row r="206" spans="1:16" ht="15" customHeight="1" thickBot="1">
      <c r="A206" s="88"/>
      <c r="B206" s="89"/>
      <c r="C206" s="89"/>
      <c r="D206" s="89"/>
      <c r="E206" s="89"/>
      <c r="F206" s="89"/>
      <c r="G206" s="89"/>
      <c r="H206" s="7"/>
      <c r="I206" s="89"/>
      <c r="J206" s="89"/>
      <c r="K206" s="89"/>
      <c r="L206" s="89"/>
      <c r="M206" s="89"/>
      <c r="N206" s="89"/>
      <c r="O206" s="89"/>
      <c r="P206" s="8"/>
    </row>
    <row r="207" spans="1:16" ht="15" customHeight="1">
      <c r="A207" s="115" t="s">
        <v>98</v>
      </c>
      <c r="B207" s="26" t="s">
        <v>115</v>
      </c>
      <c r="C207" s="29"/>
      <c r="D207" s="18"/>
      <c r="E207" s="22"/>
      <c r="F207" s="22"/>
      <c r="G207" s="22"/>
      <c r="H207" s="93"/>
      <c r="I207" s="54" t="s">
        <v>4</v>
      </c>
      <c r="J207" s="43" t="s">
        <v>4</v>
      </c>
      <c r="K207" s="44" t="s">
        <v>4</v>
      </c>
      <c r="L207" s="42" t="s">
        <v>4</v>
      </c>
      <c r="M207" s="43" t="s">
        <v>4</v>
      </c>
      <c r="N207" s="44" t="s">
        <v>4</v>
      </c>
      <c r="O207" s="45"/>
      <c r="P207" s="105" t="s">
        <v>197</v>
      </c>
    </row>
    <row r="208" spans="1:16" ht="15" customHeight="1">
      <c r="A208" s="116"/>
      <c r="B208" s="26"/>
      <c r="C208" s="30"/>
      <c r="D208" s="14"/>
      <c r="E208" s="23"/>
      <c r="F208" s="23"/>
      <c r="G208" s="23"/>
      <c r="H208" s="95"/>
      <c r="I208" s="56" t="s">
        <v>4</v>
      </c>
      <c r="J208" s="34" t="s">
        <v>4</v>
      </c>
      <c r="K208" s="35" t="s">
        <v>4</v>
      </c>
      <c r="L208" s="33" t="s">
        <v>4</v>
      </c>
      <c r="M208" s="34" t="s">
        <v>4</v>
      </c>
      <c r="N208" s="35" t="s">
        <v>4</v>
      </c>
      <c r="O208" s="37"/>
      <c r="P208" s="106"/>
    </row>
    <row r="209" spans="1:16" ht="15" customHeight="1">
      <c r="A209" s="116"/>
      <c r="B209" s="26"/>
      <c r="C209" s="30"/>
      <c r="D209" s="14"/>
      <c r="E209" s="23"/>
      <c r="F209" s="23"/>
      <c r="G209" s="23"/>
      <c r="H209" s="95"/>
      <c r="I209" s="56" t="s">
        <v>4</v>
      </c>
      <c r="J209" s="34" t="s">
        <v>4</v>
      </c>
      <c r="K209" s="35" t="s">
        <v>4</v>
      </c>
      <c r="L209" s="33" t="s">
        <v>4</v>
      </c>
      <c r="M209" s="34" t="s">
        <v>4</v>
      </c>
      <c r="N209" s="35" t="s">
        <v>4</v>
      </c>
      <c r="O209" s="37"/>
      <c r="P209" s="106"/>
    </row>
    <row r="210" spans="1:16" ht="15" customHeight="1">
      <c r="A210" s="116"/>
      <c r="B210" s="26"/>
      <c r="C210" s="30"/>
      <c r="D210" s="14"/>
      <c r="E210" s="23"/>
      <c r="F210" s="23"/>
      <c r="G210" s="23"/>
      <c r="H210" s="95"/>
      <c r="I210" s="56" t="s">
        <v>4</v>
      </c>
      <c r="J210" s="34" t="s">
        <v>4</v>
      </c>
      <c r="K210" s="35" t="s">
        <v>4</v>
      </c>
      <c r="L210" s="33" t="s">
        <v>4</v>
      </c>
      <c r="M210" s="34" t="s">
        <v>4</v>
      </c>
      <c r="N210" s="35" t="s">
        <v>4</v>
      </c>
      <c r="O210" s="37"/>
      <c r="P210" s="106"/>
    </row>
    <row r="211" spans="1:16" ht="15" customHeight="1">
      <c r="A211" s="116"/>
      <c r="B211" s="26"/>
      <c r="C211" s="30"/>
      <c r="D211" s="14"/>
      <c r="E211" s="23"/>
      <c r="F211" s="23"/>
      <c r="G211" s="23"/>
      <c r="H211" s="95"/>
      <c r="I211" s="56" t="s">
        <v>4</v>
      </c>
      <c r="J211" s="34" t="s">
        <v>4</v>
      </c>
      <c r="K211" s="35" t="s">
        <v>4</v>
      </c>
      <c r="L211" s="33" t="s">
        <v>4</v>
      </c>
      <c r="M211" s="34" t="s">
        <v>4</v>
      </c>
      <c r="N211" s="35" t="s">
        <v>4</v>
      </c>
      <c r="O211" s="37"/>
      <c r="P211" s="106"/>
    </row>
    <row r="212" spans="1:16" ht="15" customHeight="1" thickBot="1">
      <c r="A212" s="117"/>
      <c r="B212" s="27"/>
      <c r="C212" s="31"/>
      <c r="D212" s="16"/>
      <c r="E212" s="24"/>
      <c r="F212" s="24"/>
      <c r="G212" s="24"/>
      <c r="H212" s="97"/>
      <c r="I212" s="47" t="s">
        <v>4</v>
      </c>
      <c r="J212" s="39" t="s">
        <v>4</v>
      </c>
      <c r="K212" s="40" t="s">
        <v>4</v>
      </c>
      <c r="L212" s="38" t="s">
        <v>4</v>
      </c>
      <c r="M212" s="39" t="s">
        <v>4</v>
      </c>
      <c r="N212" s="40" t="s">
        <v>4</v>
      </c>
      <c r="O212" s="41"/>
      <c r="P212" s="107"/>
    </row>
    <row r="213" spans="1:16" ht="15" customHeight="1" thickBot="1">
      <c r="A213" s="88"/>
      <c r="B213" s="89"/>
      <c r="C213" s="90"/>
      <c r="D213" s="10"/>
      <c r="E213" s="10"/>
      <c r="F213" s="10"/>
      <c r="G213" s="10"/>
      <c r="H213" s="10"/>
      <c r="I213" s="89"/>
      <c r="J213" s="89"/>
      <c r="K213" s="89"/>
      <c r="L213" s="89"/>
      <c r="M213" s="89"/>
      <c r="N213" s="89"/>
      <c r="O213" s="89"/>
      <c r="P213" s="8"/>
    </row>
    <row r="214" spans="1:16" ht="15" customHeight="1">
      <c r="A214" s="115" t="s">
        <v>100</v>
      </c>
      <c r="B214" s="25"/>
      <c r="C214" s="29"/>
      <c r="D214" s="18"/>
      <c r="E214" s="22"/>
      <c r="F214" s="22"/>
      <c r="G214" s="22"/>
      <c r="H214" s="93"/>
      <c r="I214" s="54" t="s">
        <v>4</v>
      </c>
      <c r="J214" s="43" t="s">
        <v>4</v>
      </c>
      <c r="K214" s="44" t="s">
        <v>4</v>
      </c>
      <c r="L214" s="42" t="s">
        <v>4</v>
      </c>
      <c r="M214" s="43" t="s">
        <v>4</v>
      </c>
      <c r="N214" s="44" t="s">
        <v>4</v>
      </c>
      <c r="O214" s="45"/>
      <c r="P214" s="105" t="s">
        <v>197</v>
      </c>
    </row>
    <row r="215" spans="1:16" ht="15" customHeight="1">
      <c r="A215" s="116"/>
      <c r="B215" s="26"/>
      <c r="C215" s="30"/>
      <c r="D215" s="14"/>
      <c r="E215" s="23"/>
      <c r="F215" s="23"/>
      <c r="G215" s="23"/>
      <c r="H215" s="95"/>
      <c r="I215" s="56" t="s">
        <v>4</v>
      </c>
      <c r="J215" s="34" t="s">
        <v>4</v>
      </c>
      <c r="K215" s="35" t="s">
        <v>4</v>
      </c>
      <c r="L215" s="33" t="s">
        <v>4</v>
      </c>
      <c r="M215" s="34" t="s">
        <v>4</v>
      </c>
      <c r="N215" s="35" t="s">
        <v>4</v>
      </c>
      <c r="O215" s="37"/>
      <c r="P215" s="106"/>
    </row>
    <row r="216" spans="1:16" ht="15" customHeight="1">
      <c r="A216" s="116"/>
      <c r="B216" s="26"/>
      <c r="C216" s="30"/>
      <c r="D216" s="14"/>
      <c r="E216" s="23"/>
      <c r="F216" s="23"/>
      <c r="G216" s="23"/>
      <c r="H216" s="95"/>
      <c r="I216" s="56" t="s">
        <v>4</v>
      </c>
      <c r="J216" s="34" t="s">
        <v>4</v>
      </c>
      <c r="K216" s="35" t="s">
        <v>4</v>
      </c>
      <c r="L216" s="33" t="s">
        <v>4</v>
      </c>
      <c r="M216" s="34" t="s">
        <v>4</v>
      </c>
      <c r="N216" s="35" t="s">
        <v>4</v>
      </c>
      <c r="O216" s="37"/>
      <c r="P216" s="106"/>
    </row>
    <row r="217" spans="1:16" ht="15" customHeight="1">
      <c r="A217" s="116"/>
      <c r="B217" s="26"/>
      <c r="C217" s="30"/>
      <c r="D217" s="14"/>
      <c r="E217" s="23"/>
      <c r="F217" s="23"/>
      <c r="G217" s="23"/>
      <c r="H217" s="95"/>
      <c r="I217" s="56" t="s">
        <v>4</v>
      </c>
      <c r="J217" s="34" t="s">
        <v>4</v>
      </c>
      <c r="K217" s="35" t="s">
        <v>4</v>
      </c>
      <c r="L217" s="33" t="s">
        <v>4</v>
      </c>
      <c r="M217" s="34" t="s">
        <v>4</v>
      </c>
      <c r="N217" s="35" t="s">
        <v>4</v>
      </c>
      <c r="O217" s="37"/>
      <c r="P217" s="106"/>
    </row>
    <row r="218" spans="1:16" ht="15" customHeight="1">
      <c r="A218" s="116"/>
      <c r="B218" s="26"/>
      <c r="C218" s="30"/>
      <c r="D218" s="14"/>
      <c r="E218" s="23"/>
      <c r="F218" s="23"/>
      <c r="G218" s="23"/>
      <c r="H218" s="95"/>
      <c r="I218" s="56" t="s">
        <v>4</v>
      </c>
      <c r="J218" s="34" t="s">
        <v>4</v>
      </c>
      <c r="K218" s="35" t="s">
        <v>4</v>
      </c>
      <c r="L218" s="33" t="s">
        <v>4</v>
      </c>
      <c r="M218" s="34" t="s">
        <v>4</v>
      </c>
      <c r="N218" s="35" t="s">
        <v>4</v>
      </c>
      <c r="O218" s="37"/>
      <c r="P218" s="106"/>
    </row>
    <row r="219" spans="1:16" ht="15" customHeight="1">
      <c r="A219" s="116"/>
      <c r="B219" s="26"/>
      <c r="C219" s="30"/>
      <c r="D219" s="14"/>
      <c r="E219" s="23"/>
      <c r="F219" s="23"/>
      <c r="G219" s="23"/>
      <c r="H219" s="95"/>
      <c r="I219" s="56" t="s">
        <v>4</v>
      </c>
      <c r="J219" s="34" t="s">
        <v>4</v>
      </c>
      <c r="K219" s="35" t="s">
        <v>4</v>
      </c>
      <c r="L219" s="33" t="s">
        <v>4</v>
      </c>
      <c r="M219" s="34" t="s">
        <v>4</v>
      </c>
      <c r="N219" s="35" t="s">
        <v>4</v>
      </c>
      <c r="O219" s="37"/>
      <c r="P219" s="106"/>
    </row>
    <row r="220" spans="1:16" ht="15" customHeight="1" thickBot="1">
      <c r="A220" s="117"/>
      <c r="B220" s="27"/>
      <c r="C220" s="31"/>
      <c r="D220" s="16"/>
      <c r="E220" s="24"/>
      <c r="F220" s="24"/>
      <c r="G220" s="24"/>
      <c r="H220" s="97"/>
      <c r="I220" s="47" t="s">
        <v>4</v>
      </c>
      <c r="J220" s="39" t="s">
        <v>4</v>
      </c>
      <c r="K220" s="40" t="s">
        <v>4</v>
      </c>
      <c r="L220" s="38" t="s">
        <v>4</v>
      </c>
      <c r="M220" s="39" t="s">
        <v>4</v>
      </c>
      <c r="N220" s="40" t="s">
        <v>4</v>
      </c>
      <c r="O220" s="41"/>
      <c r="P220" s="107"/>
    </row>
    <row r="221" spans="1:16" ht="15" customHeight="1" thickBot="1">
      <c r="A221" s="88"/>
      <c r="B221" s="89"/>
      <c r="C221" s="90"/>
      <c r="D221" s="10"/>
      <c r="E221" s="10"/>
      <c r="F221" s="10"/>
      <c r="G221" s="10"/>
      <c r="H221" s="10"/>
      <c r="I221" s="89"/>
      <c r="J221" s="89"/>
      <c r="K221" s="89"/>
      <c r="L221" s="89"/>
      <c r="M221" s="89"/>
      <c r="N221" s="89"/>
      <c r="O221" s="89"/>
      <c r="P221" s="8"/>
    </row>
    <row r="222" spans="1:16" ht="15" customHeight="1">
      <c r="A222" s="115" t="s">
        <v>91</v>
      </c>
      <c r="B222" s="25" t="s">
        <v>191</v>
      </c>
      <c r="C222" s="29"/>
      <c r="D222" s="18"/>
      <c r="E222" s="22"/>
      <c r="F222" s="22"/>
      <c r="G222" s="22"/>
      <c r="H222" s="93"/>
      <c r="I222" s="54" t="s">
        <v>4</v>
      </c>
      <c r="J222" s="43" t="s">
        <v>4</v>
      </c>
      <c r="K222" s="44" t="s">
        <v>4</v>
      </c>
      <c r="L222" s="42" t="s">
        <v>4</v>
      </c>
      <c r="M222" s="43" t="s">
        <v>4</v>
      </c>
      <c r="N222" s="44" t="s">
        <v>4</v>
      </c>
      <c r="O222" s="45"/>
      <c r="P222" s="105" t="s">
        <v>197</v>
      </c>
    </row>
    <row r="223" spans="1:16" ht="15" customHeight="1">
      <c r="A223" s="116"/>
      <c r="B223" s="26" t="s">
        <v>87</v>
      </c>
      <c r="C223" s="30"/>
      <c r="D223" s="14"/>
      <c r="E223" s="23"/>
      <c r="F223" s="23"/>
      <c r="G223" s="23"/>
      <c r="H223" s="95"/>
      <c r="I223" s="56" t="s">
        <v>4</v>
      </c>
      <c r="J223" s="34" t="s">
        <v>4</v>
      </c>
      <c r="K223" s="35" t="s">
        <v>4</v>
      </c>
      <c r="L223" s="33" t="s">
        <v>4</v>
      </c>
      <c r="M223" s="34" t="s">
        <v>4</v>
      </c>
      <c r="N223" s="35" t="s">
        <v>4</v>
      </c>
      <c r="O223" s="37"/>
      <c r="P223" s="106"/>
    </row>
    <row r="224" spans="1:16" ht="15" customHeight="1">
      <c r="A224" s="116"/>
      <c r="B224" s="26" t="s">
        <v>88</v>
      </c>
      <c r="C224" s="30"/>
      <c r="D224" s="14"/>
      <c r="E224" s="23"/>
      <c r="F224" s="23"/>
      <c r="G224" s="23"/>
      <c r="H224" s="95"/>
      <c r="I224" s="56" t="s">
        <v>4</v>
      </c>
      <c r="J224" s="34" t="s">
        <v>4</v>
      </c>
      <c r="K224" s="35" t="s">
        <v>4</v>
      </c>
      <c r="L224" s="33" t="s">
        <v>4</v>
      </c>
      <c r="M224" s="34" t="s">
        <v>4</v>
      </c>
      <c r="N224" s="35" t="s">
        <v>4</v>
      </c>
      <c r="O224" s="37"/>
      <c r="P224" s="106"/>
    </row>
    <row r="225" spans="1:16" ht="15" customHeight="1">
      <c r="A225" s="116"/>
      <c r="B225" s="26" t="s">
        <v>89</v>
      </c>
      <c r="C225" s="30"/>
      <c r="D225" s="14"/>
      <c r="E225" s="23"/>
      <c r="F225" s="23"/>
      <c r="G225" s="23"/>
      <c r="H225" s="95"/>
      <c r="I225" s="56" t="s">
        <v>4</v>
      </c>
      <c r="J225" s="34" t="s">
        <v>4</v>
      </c>
      <c r="K225" s="35" t="s">
        <v>4</v>
      </c>
      <c r="L225" s="33" t="s">
        <v>4</v>
      </c>
      <c r="M225" s="34" t="s">
        <v>4</v>
      </c>
      <c r="N225" s="35" t="s">
        <v>4</v>
      </c>
      <c r="O225" s="37"/>
      <c r="P225" s="106"/>
    </row>
    <row r="226" spans="1:16" ht="15" customHeight="1">
      <c r="A226" s="116"/>
      <c r="B226" s="26" t="s">
        <v>32</v>
      </c>
      <c r="C226" s="30"/>
      <c r="D226" s="14"/>
      <c r="E226" s="23"/>
      <c r="F226" s="23"/>
      <c r="G226" s="23"/>
      <c r="H226" s="95"/>
      <c r="I226" s="56" t="s">
        <v>4</v>
      </c>
      <c r="J226" s="34" t="s">
        <v>4</v>
      </c>
      <c r="K226" s="35" t="s">
        <v>4</v>
      </c>
      <c r="L226" s="33" t="s">
        <v>4</v>
      </c>
      <c r="M226" s="34" t="s">
        <v>4</v>
      </c>
      <c r="N226" s="35" t="s">
        <v>4</v>
      </c>
      <c r="O226" s="37"/>
      <c r="P226" s="106"/>
    </row>
    <row r="227" spans="1:16" ht="15" customHeight="1">
      <c r="A227" s="116"/>
      <c r="B227" s="26" t="s">
        <v>62</v>
      </c>
      <c r="C227" s="30"/>
      <c r="D227" s="14"/>
      <c r="E227" s="23"/>
      <c r="F227" s="23"/>
      <c r="G227" s="23"/>
      <c r="H227" s="95"/>
      <c r="I227" s="56" t="s">
        <v>4</v>
      </c>
      <c r="J227" s="34" t="s">
        <v>4</v>
      </c>
      <c r="K227" s="35" t="s">
        <v>4</v>
      </c>
      <c r="L227" s="33" t="s">
        <v>4</v>
      </c>
      <c r="M227" s="34" t="s">
        <v>4</v>
      </c>
      <c r="N227" s="35" t="s">
        <v>4</v>
      </c>
      <c r="O227" s="37"/>
      <c r="P227" s="106"/>
    </row>
    <row r="228" spans="1:16" ht="15" customHeight="1">
      <c r="A228" s="116"/>
      <c r="B228" s="26" t="s">
        <v>86</v>
      </c>
      <c r="C228" s="30"/>
      <c r="D228" s="14"/>
      <c r="E228" s="23"/>
      <c r="F228" s="23"/>
      <c r="G228" s="23"/>
      <c r="H228" s="95"/>
      <c r="I228" s="56" t="s">
        <v>4</v>
      </c>
      <c r="J228" s="34" t="s">
        <v>4</v>
      </c>
      <c r="K228" s="35" t="s">
        <v>4</v>
      </c>
      <c r="L228" s="33" t="s">
        <v>4</v>
      </c>
      <c r="M228" s="34" t="s">
        <v>4</v>
      </c>
      <c r="N228" s="35" t="s">
        <v>4</v>
      </c>
      <c r="O228" s="37"/>
      <c r="P228" s="106"/>
    </row>
    <row r="229" spans="1:16" ht="15" customHeight="1">
      <c r="A229" s="116"/>
      <c r="B229" s="26" t="s">
        <v>85</v>
      </c>
      <c r="C229" s="30"/>
      <c r="D229" s="14"/>
      <c r="E229" s="23"/>
      <c r="F229" s="23"/>
      <c r="G229" s="23"/>
      <c r="H229" s="95"/>
      <c r="I229" s="56" t="s">
        <v>4</v>
      </c>
      <c r="J229" s="34" t="s">
        <v>4</v>
      </c>
      <c r="K229" s="35" t="s">
        <v>4</v>
      </c>
      <c r="L229" s="33" t="s">
        <v>4</v>
      </c>
      <c r="M229" s="34" t="s">
        <v>4</v>
      </c>
      <c r="N229" s="35" t="s">
        <v>4</v>
      </c>
      <c r="O229" s="37"/>
      <c r="P229" s="106"/>
    </row>
    <row r="230" spans="1:16" ht="15" customHeight="1">
      <c r="A230" s="116"/>
      <c r="B230" s="26"/>
      <c r="C230" s="30"/>
      <c r="D230" s="14"/>
      <c r="E230" s="23"/>
      <c r="F230" s="23"/>
      <c r="G230" s="23"/>
      <c r="H230" s="95"/>
      <c r="I230" s="56" t="s">
        <v>4</v>
      </c>
      <c r="J230" s="34" t="s">
        <v>4</v>
      </c>
      <c r="K230" s="35" t="s">
        <v>4</v>
      </c>
      <c r="L230" s="33" t="s">
        <v>4</v>
      </c>
      <c r="M230" s="34" t="s">
        <v>4</v>
      </c>
      <c r="N230" s="35" t="s">
        <v>4</v>
      </c>
      <c r="O230" s="37"/>
      <c r="P230" s="106"/>
    </row>
    <row r="231" spans="1:16" ht="15" customHeight="1">
      <c r="A231" s="116"/>
      <c r="B231" s="26"/>
      <c r="C231" s="30"/>
      <c r="D231" s="14"/>
      <c r="E231" s="23"/>
      <c r="F231" s="23"/>
      <c r="G231" s="23"/>
      <c r="H231" s="95"/>
      <c r="I231" s="56" t="s">
        <v>4</v>
      </c>
      <c r="J231" s="34" t="s">
        <v>4</v>
      </c>
      <c r="K231" s="35" t="s">
        <v>4</v>
      </c>
      <c r="L231" s="33" t="s">
        <v>4</v>
      </c>
      <c r="M231" s="34" t="s">
        <v>4</v>
      </c>
      <c r="N231" s="35" t="s">
        <v>4</v>
      </c>
      <c r="O231" s="37"/>
      <c r="P231" s="106"/>
    </row>
    <row r="232" spans="1:16" ht="15" customHeight="1" thickBot="1">
      <c r="A232" s="117"/>
      <c r="B232" s="27"/>
      <c r="C232" s="31"/>
      <c r="D232" s="16"/>
      <c r="E232" s="24"/>
      <c r="F232" s="24"/>
      <c r="G232" s="24"/>
      <c r="H232" s="97"/>
      <c r="I232" s="47" t="s">
        <v>4</v>
      </c>
      <c r="J232" s="39" t="s">
        <v>4</v>
      </c>
      <c r="K232" s="40" t="s">
        <v>4</v>
      </c>
      <c r="L232" s="38" t="s">
        <v>4</v>
      </c>
      <c r="M232" s="39" t="s">
        <v>4</v>
      </c>
      <c r="N232" s="40" t="s">
        <v>4</v>
      </c>
      <c r="O232" s="41"/>
      <c r="P232" s="107"/>
    </row>
    <row r="233" spans="1:16" ht="15" customHeight="1" thickBot="1">
      <c r="A233" s="88"/>
      <c r="B233" s="89"/>
      <c r="C233" s="89"/>
      <c r="D233" s="7"/>
      <c r="E233" s="7"/>
      <c r="F233" s="7"/>
      <c r="G233" s="7"/>
      <c r="H233" s="7"/>
      <c r="I233" s="89"/>
      <c r="J233" s="89"/>
      <c r="K233" s="89"/>
      <c r="L233" s="89"/>
      <c r="M233" s="89"/>
      <c r="N233" s="89"/>
      <c r="O233" s="89"/>
      <c r="P233" s="8"/>
    </row>
    <row r="234" spans="1:16" ht="15" customHeight="1">
      <c r="A234" s="115" t="s">
        <v>97</v>
      </c>
      <c r="B234" s="25"/>
      <c r="C234" s="29"/>
      <c r="D234" s="18"/>
      <c r="E234" s="19"/>
      <c r="F234" s="19"/>
      <c r="G234" s="19"/>
      <c r="H234" s="93"/>
      <c r="I234" s="42" t="s">
        <v>4</v>
      </c>
      <c r="J234" s="43" t="s">
        <v>4</v>
      </c>
      <c r="K234" s="44" t="s">
        <v>4</v>
      </c>
      <c r="L234" s="42" t="s">
        <v>4</v>
      </c>
      <c r="M234" s="43" t="s">
        <v>4</v>
      </c>
      <c r="N234" s="44" t="s">
        <v>4</v>
      </c>
      <c r="O234" s="45"/>
      <c r="P234" s="105" t="s">
        <v>197</v>
      </c>
    </row>
    <row r="235" spans="1:16" ht="15" customHeight="1">
      <c r="A235" s="116"/>
      <c r="B235" s="26"/>
      <c r="C235" s="30"/>
      <c r="D235" s="14"/>
      <c r="E235" s="15"/>
      <c r="F235" s="15"/>
      <c r="G235" s="15"/>
      <c r="H235" s="95"/>
      <c r="I235" s="33" t="s">
        <v>4</v>
      </c>
      <c r="J235" s="34" t="s">
        <v>4</v>
      </c>
      <c r="K235" s="35" t="s">
        <v>4</v>
      </c>
      <c r="L235" s="33" t="s">
        <v>4</v>
      </c>
      <c r="M235" s="34" t="s">
        <v>4</v>
      </c>
      <c r="N235" s="35" t="s">
        <v>4</v>
      </c>
      <c r="O235" s="37"/>
      <c r="P235" s="106"/>
    </row>
    <row r="236" spans="1:16" ht="15" customHeight="1">
      <c r="A236" s="116"/>
      <c r="B236" s="26"/>
      <c r="C236" s="30"/>
      <c r="D236" s="14"/>
      <c r="E236" s="15"/>
      <c r="F236" s="15"/>
      <c r="G236" s="15"/>
      <c r="H236" s="95"/>
      <c r="I236" s="33" t="s">
        <v>4</v>
      </c>
      <c r="J236" s="34" t="s">
        <v>4</v>
      </c>
      <c r="K236" s="35" t="s">
        <v>4</v>
      </c>
      <c r="L236" s="33" t="s">
        <v>4</v>
      </c>
      <c r="M236" s="34" t="s">
        <v>4</v>
      </c>
      <c r="N236" s="35" t="s">
        <v>4</v>
      </c>
      <c r="O236" s="37"/>
      <c r="P236" s="106"/>
    </row>
    <row r="237" spans="1:16" ht="15" customHeight="1">
      <c r="A237" s="116"/>
      <c r="B237" s="26"/>
      <c r="C237" s="30"/>
      <c r="D237" s="14"/>
      <c r="E237" s="15"/>
      <c r="F237" s="15"/>
      <c r="G237" s="15"/>
      <c r="H237" s="95"/>
      <c r="I237" s="33" t="s">
        <v>4</v>
      </c>
      <c r="J237" s="34" t="s">
        <v>4</v>
      </c>
      <c r="K237" s="35" t="s">
        <v>4</v>
      </c>
      <c r="L237" s="33" t="s">
        <v>4</v>
      </c>
      <c r="M237" s="34" t="s">
        <v>4</v>
      </c>
      <c r="N237" s="35" t="s">
        <v>4</v>
      </c>
      <c r="O237" s="37"/>
      <c r="P237" s="106"/>
    </row>
    <row r="238" spans="1:16" ht="15" customHeight="1">
      <c r="A238" s="116"/>
      <c r="B238" s="26"/>
      <c r="C238" s="30"/>
      <c r="D238" s="14"/>
      <c r="E238" s="15"/>
      <c r="F238" s="15"/>
      <c r="G238" s="15"/>
      <c r="H238" s="95"/>
      <c r="I238" s="33" t="s">
        <v>4</v>
      </c>
      <c r="J238" s="34" t="s">
        <v>4</v>
      </c>
      <c r="K238" s="35" t="s">
        <v>4</v>
      </c>
      <c r="L238" s="33" t="s">
        <v>4</v>
      </c>
      <c r="M238" s="34" t="s">
        <v>4</v>
      </c>
      <c r="N238" s="35" t="s">
        <v>4</v>
      </c>
      <c r="O238" s="37"/>
      <c r="P238" s="106"/>
    </row>
    <row r="239" spans="1:16" ht="15" customHeight="1">
      <c r="A239" s="116"/>
      <c r="B239" s="26"/>
      <c r="C239" s="30"/>
      <c r="D239" s="14"/>
      <c r="E239" s="15"/>
      <c r="F239" s="15"/>
      <c r="G239" s="15"/>
      <c r="H239" s="95"/>
      <c r="I239" s="33" t="s">
        <v>4</v>
      </c>
      <c r="J239" s="34" t="s">
        <v>4</v>
      </c>
      <c r="K239" s="35" t="s">
        <v>4</v>
      </c>
      <c r="L239" s="33" t="s">
        <v>4</v>
      </c>
      <c r="M239" s="34" t="s">
        <v>4</v>
      </c>
      <c r="N239" s="35" t="s">
        <v>4</v>
      </c>
      <c r="O239" s="37"/>
      <c r="P239" s="106"/>
    </row>
    <row r="240" spans="1:16" ht="15" customHeight="1" thickBot="1">
      <c r="A240" s="117"/>
      <c r="B240" s="27"/>
      <c r="C240" s="31"/>
      <c r="D240" s="16"/>
      <c r="E240" s="17"/>
      <c r="F240" s="17"/>
      <c r="G240" s="17"/>
      <c r="H240" s="97"/>
      <c r="I240" s="38" t="s">
        <v>4</v>
      </c>
      <c r="J240" s="39" t="s">
        <v>4</v>
      </c>
      <c r="K240" s="40" t="s">
        <v>4</v>
      </c>
      <c r="L240" s="38" t="s">
        <v>4</v>
      </c>
      <c r="M240" s="39" t="s">
        <v>4</v>
      </c>
      <c r="N240" s="40" t="s">
        <v>4</v>
      </c>
      <c r="O240" s="41"/>
      <c r="P240" s="107"/>
    </row>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row r="528" ht="15" customHeight="1"/>
  </sheetData>
  <sheetProtection password="C07F" sheet="1" objects="1" scenarios="1" selectLockedCells="1"/>
  <mergeCells count="52">
    <mergeCell ref="A37:A65"/>
    <mergeCell ref="A186:A205"/>
    <mergeCell ref="P186:P205"/>
    <mergeCell ref="A77:A101"/>
    <mergeCell ref="A119:A127"/>
    <mergeCell ref="A177:A184"/>
    <mergeCell ref="A111:A117"/>
    <mergeCell ref="A103:A109"/>
    <mergeCell ref="A161:A167"/>
    <mergeCell ref="P119:P127"/>
    <mergeCell ref="P111:P117"/>
    <mergeCell ref="P169:P175"/>
    <mergeCell ref="A234:A240"/>
    <mergeCell ref="A207:A212"/>
    <mergeCell ref="A139:A147"/>
    <mergeCell ref="A214:A220"/>
    <mergeCell ref="A222:A232"/>
    <mergeCell ref="A149:A159"/>
    <mergeCell ref="A169:A175"/>
    <mergeCell ref="A12:P12"/>
    <mergeCell ref="O13:O14"/>
    <mergeCell ref="P13:P14"/>
    <mergeCell ref="L13:N13"/>
    <mergeCell ref="C13:C14"/>
    <mergeCell ref="D13:D14"/>
    <mergeCell ref="E13:E14"/>
    <mergeCell ref="F13:F14"/>
    <mergeCell ref="G13:G14"/>
    <mergeCell ref="H13:H14"/>
    <mergeCell ref="A1:P1"/>
    <mergeCell ref="P77:P101"/>
    <mergeCell ref="P161:P167"/>
    <mergeCell ref="P67:P75"/>
    <mergeCell ref="P129:P137"/>
    <mergeCell ref="P37:P65"/>
    <mergeCell ref="P103:P109"/>
    <mergeCell ref="A15:A35"/>
    <mergeCell ref="P15:P35"/>
    <mergeCell ref="A129:A137"/>
    <mergeCell ref="A67:A75"/>
    <mergeCell ref="D11:H11"/>
    <mergeCell ref="A2:O7"/>
    <mergeCell ref="I13:K13"/>
    <mergeCell ref="A13:A14"/>
    <mergeCell ref="B13:B14"/>
    <mergeCell ref="P234:P240"/>
    <mergeCell ref="P177:P184"/>
    <mergeCell ref="P222:P232"/>
    <mergeCell ref="P149:P159"/>
    <mergeCell ref="P139:P147"/>
    <mergeCell ref="P214:P220"/>
    <mergeCell ref="P207:P212"/>
  </mergeCells>
  <hyperlinks>
    <hyperlink ref="B10" r:id="rId1"/>
    <hyperlink ref="B9" r:id="rId2"/>
  </hyperlinks>
  <pageMargins left="0.7" right="0.7" top="0.75" bottom="0.75" header="0.3" footer="0.3"/>
  <pageSetup paperSize="5" orientation="landscape" r:id="rId3"/>
</worksheet>
</file>

<file path=xl/worksheets/sheet3.xml><?xml version="1.0" encoding="utf-8"?>
<worksheet xmlns="http://schemas.openxmlformats.org/spreadsheetml/2006/main" xmlns:r="http://schemas.openxmlformats.org/officeDocument/2006/relationships">
  <sheetPr codeName="Sheet3"/>
  <dimension ref="A1:X74"/>
  <sheetViews>
    <sheetView showGridLines="0" zoomScaleNormal="100" workbookViewId="0">
      <selection activeCell="O40" sqref="O40"/>
    </sheetView>
  </sheetViews>
  <sheetFormatPr defaultRowHeight="15"/>
  <cols>
    <col min="1" max="2" width="9.140625" style="61"/>
    <col min="3" max="3" width="21.28515625" style="61" customWidth="1"/>
    <col min="4" max="9" width="4" style="61" customWidth="1"/>
    <col min="10" max="13" width="9.140625" style="61"/>
    <col min="14" max="15" width="7.7109375" style="61" customWidth="1"/>
    <col min="16" max="17" width="10" style="61" customWidth="1"/>
    <col min="18" max="19" width="9.140625" style="61"/>
    <col min="20" max="20" width="9.140625" style="67" hidden="1" customWidth="1"/>
    <col min="21" max="21" width="9.140625" style="61"/>
    <col min="22" max="22" width="9.140625" style="61" customWidth="1"/>
    <col min="23" max="16384" width="9.140625" style="61"/>
  </cols>
  <sheetData>
    <row r="1" spans="1:24" ht="21">
      <c r="A1" s="209" t="s">
        <v>8</v>
      </c>
      <c r="B1" s="209"/>
      <c r="C1" s="209"/>
      <c r="D1" s="209"/>
      <c r="E1" s="209"/>
      <c r="F1" s="209"/>
      <c r="G1" s="209"/>
      <c r="H1" s="209"/>
      <c r="I1" s="209"/>
      <c r="J1" s="209"/>
      <c r="K1" s="209"/>
      <c r="L1" s="209"/>
      <c r="M1" s="209"/>
      <c r="N1" s="209"/>
      <c r="O1" s="209"/>
      <c r="P1" s="209"/>
      <c r="Q1" s="209"/>
    </row>
    <row r="2" spans="1:24" ht="69.95" customHeight="1">
      <c r="A2" s="208" t="s">
        <v>172</v>
      </c>
      <c r="B2" s="208"/>
      <c r="C2" s="208"/>
      <c r="D2" s="208"/>
      <c r="E2" s="208"/>
      <c r="F2" s="208"/>
      <c r="G2" s="208"/>
      <c r="H2" s="208"/>
      <c r="I2" s="208"/>
      <c r="J2" s="208"/>
      <c r="K2" s="208"/>
      <c r="L2" s="208"/>
      <c r="M2" s="208"/>
      <c r="N2" s="208"/>
      <c r="O2" s="208"/>
      <c r="P2" s="208"/>
      <c r="Q2" s="208"/>
    </row>
    <row r="3" spans="1:24" ht="15" customHeight="1">
      <c r="A3" s="218" t="s">
        <v>163</v>
      </c>
      <c r="B3" s="218"/>
      <c r="C3" s="218"/>
      <c r="D3" s="218"/>
      <c r="E3" s="218"/>
      <c r="F3" s="218"/>
      <c r="G3" s="218"/>
      <c r="H3" s="218"/>
      <c r="I3" s="218"/>
      <c r="J3" s="86">
        <v>250</v>
      </c>
      <c r="K3" s="152" t="str">
        <f>IF(J3&lt;0, "Please enter a value between 0 and 365.", IF(J3&gt;365, "Please enter a value between 0 and 365."," " ))</f>
        <v xml:space="preserve"> </v>
      </c>
      <c r="L3" s="152"/>
      <c r="M3" s="152"/>
      <c r="N3" s="152"/>
      <c r="O3" s="152"/>
      <c r="P3" s="152"/>
      <c r="Q3" s="152"/>
      <c r="T3" s="68">
        <f>IF(K3=" ", 0,1)</f>
        <v>0</v>
      </c>
    </row>
    <row r="4" spans="1:24" ht="15" customHeight="1">
      <c r="A4" s="218" t="s">
        <v>164</v>
      </c>
      <c r="B4" s="218"/>
      <c r="C4" s="218"/>
      <c r="D4" s="218"/>
      <c r="E4" s="218"/>
      <c r="F4" s="218"/>
      <c r="G4" s="218"/>
      <c r="H4" s="218"/>
      <c r="I4" s="218"/>
      <c r="J4" s="86">
        <v>10</v>
      </c>
      <c r="K4" s="152" t="str">
        <f>IF(J4&lt;0, "Please enter a value between 0 and 24.", IF(J4&gt;24, "Please enter a value between 0 and 24."," " ))</f>
        <v xml:space="preserve"> </v>
      </c>
      <c r="L4" s="152"/>
      <c r="M4" s="152"/>
      <c r="N4" s="152"/>
      <c r="O4" s="152"/>
      <c r="P4" s="152"/>
      <c r="Q4" s="152"/>
      <c r="T4" s="68">
        <f t="shared" ref="T4:T5" si="0">IF(K4=" ", 0,1)</f>
        <v>0</v>
      </c>
    </row>
    <row r="5" spans="1:24" ht="15" customHeight="1">
      <c r="A5" s="218" t="s">
        <v>165</v>
      </c>
      <c r="B5" s="218"/>
      <c r="C5" s="218"/>
      <c r="D5" s="218"/>
      <c r="E5" s="218"/>
      <c r="F5" s="218"/>
      <c r="G5" s="218"/>
      <c r="H5" s="218"/>
      <c r="I5" s="218"/>
      <c r="J5" s="87">
        <v>0.1</v>
      </c>
      <c r="K5" s="152" t="str">
        <f>IF(J5&lt;0, "Please enter a value greater than $0.00.", " " )</f>
        <v xml:space="preserve"> </v>
      </c>
      <c r="L5" s="152"/>
      <c r="M5" s="152"/>
      <c r="N5" s="152"/>
      <c r="O5" s="152"/>
      <c r="P5" s="152"/>
      <c r="Q5" s="152"/>
      <c r="T5" s="68">
        <f t="shared" si="0"/>
        <v>0</v>
      </c>
    </row>
    <row r="6" spans="1:24" ht="15" customHeight="1" thickBot="1">
      <c r="A6" s="70"/>
      <c r="B6" s="70"/>
      <c r="C6" s="70"/>
      <c r="D6" s="70"/>
      <c r="E6" s="70"/>
      <c r="F6" s="70"/>
      <c r="G6" s="70"/>
      <c r="H6" s="70"/>
      <c r="I6" s="70"/>
      <c r="J6" s="69"/>
      <c r="K6" s="71"/>
      <c r="L6" s="71"/>
      <c r="M6" s="71"/>
      <c r="N6" s="71"/>
      <c r="O6" s="71"/>
      <c r="P6" s="71"/>
      <c r="Q6" s="71"/>
      <c r="T6" s="68">
        <f>SUM(T3:T5)</f>
        <v>0</v>
      </c>
      <c r="U6" s="62"/>
      <c r="V6" s="62"/>
      <c r="W6" s="62"/>
      <c r="X6" s="62"/>
    </row>
    <row r="7" spans="1:24" ht="54" customHeight="1" thickBot="1">
      <c r="A7" s="98"/>
      <c r="B7" s="99"/>
      <c r="C7" s="100"/>
      <c r="D7" s="210" t="s">
        <v>5</v>
      </c>
      <c r="E7" s="211"/>
      <c r="F7" s="211"/>
      <c r="G7" s="211"/>
      <c r="H7" s="211"/>
      <c r="I7" s="212"/>
      <c r="J7" s="213" t="s">
        <v>159</v>
      </c>
      <c r="K7" s="213"/>
      <c r="L7" s="213"/>
      <c r="M7" s="213"/>
      <c r="N7" s="213"/>
      <c r="O7" s="213"/>
      <c r="P7" s="213"/>
      <c r="Q7" s="214"/>
      <c r="R7" s="63"/>
    </row>
    <row r="8" spans="1:24" ht="47.1" customHeight="1" thickBot="1">
      <c r="A8" s="153" t="s">
        <v>0</v>
      </c>
      <c r="B8" s="154"/>
      <c r="C8" s="155"/>
      <c r="D8" s="156" t="s">
        <v>1</v>
      </c>
      <c r="E8" s="157"/>
      <c r="F8" s="156" t="s">
        <v>2</v>
      </c>
      <c r="G8" s="157"/>
      <c r="H8" s="156" t="s">
        <v>117</v>
      </c>
      <c r="I8" s="157"/>
      <c r="J8" s="158" t="s">
        <v>160</v>
      </c>
      <c r="K8" s="159"/>
      <c r="L8" s="159"/>
      <c r="M8" s="160"/>
      <c r="N8" s="158" t="s">
        <v>114</v>
      </c>
      <c r="O8" s="160"/>
      <c r="P8" s="158" t="s">
        <v>170</v>
      </c>
      <c r="Q8" s="161"/>
      <c r="R8" s="64"/>
    </row>
    <row r="9" spans="1:24" ht="15" customHeight="1" thickBot="1">
      <c r="A9" s="174" t="s">
        <v>21</v>
      </c>
      <c r="B9" s="175"/>
      <c r="C9" s="175"/>
      <c r="D9" s="175"/>
      <c r="E9" s="175"/>
      <c r="F9" s="175"/>
      <c r="G9" s="175"/>
      <c r="H9" s="175"/>
      <c r="I9" s="175"/>
      <c r="J9" s="175"/>
      <c r="K9" s="175"/>
      <c r="L9" s="175"/>
      <c r="M9" s="175"/>
      <c r="N9" s="175"/>
      <c r="O9" s="175"/>
      <c r="P9" s="175"/>
      <c r="Q9" s="176"/>
    </row>
    <row r="10" spans="1:24" ht="61.5" customHeight="1">
      <c r="A10" s="147" t="s">
        <v>123</v>
      </c>
      <c r="B10" s="148"/>
      <c r="C10" s="148"/>
      <c r="D10" s="220"/>
      <c r="E10" s="221"/>
      <c r="F10" s="220"/>
      <c r="G10" s="221"/>
      <c r="H10" s="220"/>
      <c r="I10" s="221"/>
      <c r="J10" s="149" t="s">
        <v>124</v>
      </c>
      <c r="K10" s="149"/>
      <c r="L10" s="149"/>
      <c r="M10" s="149"/>
      <c r="N10" s="72" t="s">
        <v>161</v>
      </c>
      <c r="O10" s="57"/>
      <c r="P10" s="65" t="s">
        <v>102</v>
      </c>
      <c r="Q10" s="73">
        <f>IF($T$6&gt;0,"N/A",IF(T10=2,IF(ISNUMBER(O10),45.66*8760/1000*O10,0), "N/A"))</f>
        <v>0</v>
      </c>
      <c r="T10" s="67">
        <v>2</v>
      </c>
    </row>
    <row r="11" spans="1:24" ht="61.5" customHeight="1">
      <c r="A11" s="147" t="s">
        <v>128</v>
      </c>
      <c r="B11" s="148"/>
      <c r="C11" s="148"/>
      <c r="D11" s="150"/>
      <c r="E11" s="151"/>
      <c r="F11" s="150"/>
      <c r="G11" s="151"/>
      <c r="H11" s="150"/>
      <c r="I11" s="151"/>
      <c r="J11" s="162" t="s">
        <v>129</v>
      </c>
      <c r="K11" s="162"/>
      <c r="L11" s="162"/>
      <c r="M11" s="162"/>
      <c r="N11" s="74" t="s">
        <v>161</v>
      </c>
      <c r="O11" s="58"/>
      <c r="P11" s="75" t="s">
        <v>102</v>
      </c>
      <c r="Q11" s="76">
        <f>IF($T$6&gt;0,"N/A",IF(T11=2,IF(ISNUMBER(O11),45.66*8760/1000*O11,0), "N/A"))</f>
        <v>0</v>
      </c>
      <c r="T11" s="67">
        <v>2</v>
      </c>
    </row>
    <row r="12" spans="1:24" ht="61.5" customHeight="1">
      <c r="A12" s="147" t="s">
        <v>125</v>
      </c>
      <c r="B12" s="148"/>
      <c r="C12" s="148"/>
      <c r="D12" s="150"/>
      <c r="E12" s="151"/>
      <c r="F12" s="150"/>
      <c r="G12" s="151"/>
      <c r="H12" s="150"/>
      <c r="I12" s="151"/>
      <c r="J12" s="162" t="s">
        <v>126</v>
      </c>
      <c r="K12" s="162"/>
      <c r="L12" s="162"/>
      <c r="M12" s="162"/>
      <c r="N12" s="74" t="s">
        <v>161</v>
      </c>
      <c r="O12" s="58"/>
      <c r="P12" s="75" t="s">
        <v>102</v>
      </c>
      <c r="Q12" s="76">
        <f>IF($T$6&gt;0,"N/A",IF(T12=2,IF(ISNUMBER(O12),39.95*8760/1000*O12,0), "N/A"))</f>
        <v>0</v>
      </c>
      <c r="T12" s="67">
        <v>2</v>
      </c>
    </row>
    <row r="13" spans="1:24" ht="61.5" customHeight="1">
      <c r="A13" s="147" t="s">
        <v>203</v>
      </c>
      <c r="B13" s="148"/>
      <c r="C13" s="148"/>
      <c r="D13" s="150"/>
      <c r="E13" s="151"/>
      <c r="F13" s="150"/>
      <c r="G13" s="151"/>
      <c r="H13" s="150"/>
      <c r="I13" s="151"/>
      <c r="J13" s="162" t="s">
        <v>204</v>
      </c>
      <c r="K13" s="162"/>
      <c r="L13" s="162"/>
      <c r="M13" s="162"/>
      <c r="N13" s="74" t="s">
        <v>161</v>
      </c>
      <c r="O13" s="58"/>
      <c r="P13" s="75" t="s">
        <v>102</v>
      </c>
      <c r="Q13" s="76">
        <f>IF($T$6&gt;0,"N/A",IF(T13=2,IF(ISNUMBER(O13),68.49*8760/1000*O13,0), "N/A"))</f>
        <v>0</v>
      </c>
      <c r="T13" s="67">
        <v>2</v>
      </c>
    </row>
    <row r="14" spans="1:24" ht="61.5" customHeight="1">
      <c r="A14" s="147" t="s">
        <v>10</v>
      </c>
      <c r="B14" s="148"/>
      <c r="C14" s="148"/>
      <c r="D14" s="150"/>
      <c r="E14" s="151"/>
      <c r="F14" s="150"/>
      <c r="G14" s="151"/>
      <c r="H14" s="150"/>
      <c r="I14" s="151"/>
      <c r="J14" s="162" t="s">
        <v>17</v>
      </c>
      <c r="K14" s="162"/>
      <c r="L14" s="162"/>
      <c r="M14" s="162"/>
      <c r="N14" s="74" t="s">
        <v>161</v>
      </c>
      <c r="O14" s="58"/>
      <c r="P14" s="75" t="s">
        <v>102</v>
      </c>
      <c r="Q14" s="76">
        <f>IF($T$6&gt;0,"N/A",IF(T14=2,IF(ISNUMBER(O14),1.14*8760/1000*O14,0), "N/A"))</f>
        <v>0</v>
      </c>
      <c r="T14" s="67">
        <v>2</v>
      </c>
    </row>
    <row r="15" spans="1:24" ht="61.5" customHeight="1">
      <c r="A15" s="147" t="s">
        <v>173</v>
      </c>
      <c r="B15" s="148"/>
      <c r="C15" s="148"/>
      <c r="D15" s="150"/>
      <c r="E15" s="151"/>
      <c r="F15" s="150"/>
      <c r="G15" s="151"/>
      <c r="H15" s="150"/>
      <c r="I15" s="151"/>
      <c r="J15" s="162" t="s">
        <v>138</v>
      </c>
      <c r="K15" s="162"/>
      <c r="L15" s="162"/>
      <c r="M15" s="162"/>
      <c r="N15" s="74" t="s">
        <v>161</v>
      </c>
      <c r="O15" s="58"/>
      <c r="P15" s="75" t="s">
        <v>102</v>
      </c>
      <c r="Q15" s="76">
        <f>IF($T$6&gt;0,"N/A",IF(T15=2,IF(ISNUMBER(O15),4.79*((365-$J$3)*24+$J$3*(24-$J$4))/1000*O15,0), "N/A"))</f>
        <v>0</v>
      </c>
      <c r="T15" s="67">
        <v>2</v>
      </c>
    </row>
    <row r="16" spans="1:24" ht="61.5" customHeight="1">
      <c r="A16" s="147" t="s">
        <v>11</v>
      </c>
      <c r="B16" s="148"/>
      <c r="C16" s="148"/>
      <c r="D16" s="150"/>
      <c r="E16" s="151"/>
      <c r="F16" s="150"/>
      <c r="G16" s="151"/>
      <c r="H16" s="150"/>
      <c r="I16" s="151"/>
      <c r="J16" s="162" t="s">
        <v>118</v>
      </c>
      <c r="K16" s="162"/>
      <c r="L16" s="162"/>
      <c r="M16" s="162"/>
      <c r="N16" s="74" t="s">
        <v>161</v>
      </c>
      <c r="O16" s="58"/>
      <c r="P16" s="75" t="s">
        <v>102</v>
      </c>
      <c r="Q16" s="76">
        <f>IF($T$6&gt;0,"N/A",IF(T16=2,IF(ISNUMBER(O16),399.54*8760/1000*O16,0), "N/A"))</f>
        <v>0</v>
      </c>
      <c r="T16" s="67">
        <v>2</v>
      </c>
    </row>
    <row r="17" spans="1:20" ht="61.5" customHeight="1">
      <c r="A17" s="215" t="s">
        <v>116</v>
      </c>
      <c r="B17" s="216"/>
      <c r="C17" s="217"/>
      <c r="D17" s="150"/>
      <c r="E17" s="151"/>
      <c r="F17" s="150"/>
      <c r="G17" s="151"/>
      <c r="H17" s="150"/>
      <c r="I17" s="151"/>
      <c r="J17" s="162" t="s">
        <v>130</v>
      </c>
      <c r="K17" s="162"/>
      <c r="L17" s="162"/>
      <c r="M17" s="162"/>
      <c r="N17" s="74" t="s">
        <v>161</v>
      </c>
      <c r="O17" s="58"/>
      <c r="P17" s="75" t="s">
        <v>102</v>
      </c>
      <c r="Q17" s="76">
        <f>IF($T$6&gt;0,"N/A",IF(T17=2,IF(ISNUMBER(O17),171.23*8760/1000*O17,0), "N/A"))</f>
        <v>0</v>
      </c>
      <c r="T17" s="67">
        <v>2</v>
      </c>
    </row>
    <row r="18" spans="1:20" ht="61.5" customHeight="1">
      <c r="A18" s="147" t="s">
        <v>12</v>
      </c>
      <c r="B18" s="148"/>
      <c r="C18" s="148"/>
      <c r="D18" s="150"/>
      <c r="E18" s="151"/>
      <c r="F18" s="150"/>
      <c r="G18" s="151"/>
      <c r="H18" s="150"/>
      <c r="I18" s="151"/>
      <c r="J18" s="162" t="s">
        <v>18</v>
      </c>
      <c r="K18" s="162"/>
      <c r="L18" s="162"/>
      <c r="M18" s="162"/>
      <c r="N18" s="74" t="s">
        <v>161</v>
      </c>
      <c r="O18" s="58"/>
      <c r="P18" s="75" t="s">
        <v>102</v>
      </c>
      <c r="Q18" s="76">
        <f>IF($T$6&gt;0,"N/A",IF(T18=2,IF(ISNUMBER(O18),74.2*8760/1000*O18,0), "N/A"))</f>
        <v>0</v>
      </c>
      <c r="T18" s="67">
        <v>2</v>
      </c>
    </row>
    <row r="19" spans="1:20" ht="61.5" customHeight="1">
      <c r="A19" s="163" t="s">
        <v>155</v>
      </c>
      <c r="B19" s="164"/>
      <c r="C19" s="165"/>
      <c r="D19" s="150"/>
      <c r="E19" s="151"/>
      <c r="F19" s="150"/>
      <c r="G19" s="151"/>
      <c r="H19" s="150"/>
      <c r="I19" s="151"/>
      <c r="J19" s="162" t="s">
        <v>156</v>
      </c>
      <c r="K19" s="162"/>
      <c r="L19" s="162"/>
      <c r="M19" s="162"/>
      <c r="N19" s="74" t="s">
        <v>161</v>
      </c>
      <c r="O19" s="58"/>
      <c r="P19" s="65" t="s">
        <v>102</v>
      </c>
      <c r="Q19" s="73" t="str">
        <f>IF($T$6&gt;0,"N/A",IF(T19=2,IF(ISNUMBER(O19),108.45*8760/1000*O19,"0"), "N/A"))</f>
        <v>0</v>
      </c>
      <c r="T19" s="67">
        <v>2</v>
      </c>
    </row>
    <row r="20" spans="1:20" ht="61.5" customHeight="1">
      <c r="A20" s="147" t="s">
        <v>127</v>
      </c>
      <c r="B20" s="148"/>
      <c r="C20" s="148"/>
      <c r="D20" s="150"/>
      <c r="E20" s="151"/>
      <c r="F20" s="150"/>
      <c r="G20" s="151"/>
      <c r="H20" s="150"/>
      <c r="I20" s="151"/>
      <c r="J20" s="162" t="s">
        <v>19</v>
      </c>
      <c r="K20" s="162"/>
      <c r="L20" s="162"/>
      <c r="M20" s="162"/>
      <c r="N20" s="74" t="s">
        <v>161</v>
      </c>
      <c r="O20" s="58"/>
      <c r="P20" s="75" t="s">
        <v>102</v>
      </c>
      <c r="Q20" s="76">
        <f>IF($T$6&gt;0,"N/A",IF(T20=2,IF(ISNUMBER(O20),62.79*8760/1000*O20,0), "N/A"))</f>
        <v>0</v>
      </c>
      <c r="T20" s="67">
        <v>2</v>
      </c>
    </row>
    <row r="21" spans="1:20" ht="61.5" customHeight="1" thickBot="1">
      <c r="A21" s="177" t="s">
        <v>174</v>
      </c>
      <c r="B21" s="178"/>
      <c r="C21" s="178"/>
      <c r="D21" s="183"/>
      <c r="E21" s="184"/>
      <c r="F21" s="183"/>
      <c r="G21" s="184"/>
      <c r="H21" s="183"/>
      <c r="I21" s="184"/>
      <c r="J21" s="219" t="s">
        <v>131</v>
      </c>
      <c r="K21" s="219"/>
      <c r="L21" s="219"/>
      <c r="M21" s="219"/>
      <c r="N21" s="77" t="s">
        <v>161</v>
      </c>
      <c r="O21" s="60"/>
      <c r="P21" s="78" t="s">
        <v>102</v>
      </c>
      <c r="Q21" s="79">
        <f>IF($T$6&gt;0,"N/A",IF(T21=2,IF(ISNUMBER(O21),62.79*8760/1000*O21,0), "N/A"))</f>
        <v>0</v>
      </c>
      <c r="T21" s="67">
        <v>2</v>
      </c>
    </row>
    <row r="22" spans="1:20" ht="15" customHeight="1" thickBot="1">
      <c r="A22" s="174" t="s">
        <v>20</v>
      </c>
      <c r="B22" s="175"/>
      <c r="C22" s="175"/>
      <c r="D22" s="175"/>
      <c r="E22" s="175"/>
      <c r="F22" s="175"/>
      <c r="G22" s="175"/>
      <c r="H22" s="175"/>
      <c r="I22" s="175"/>
      <c r="J22" s="175"/>
      <c r="K22" s="175"/>
      <c r="L22" s="175"/>
      <c r="M22" s="175"/>
      <c r="N22" s="175"/>
      <c r="O22" s="175"/>
      <c r="P22" s="175"/>
      <c r="Q22" s="176"/>
    </row>
    <row r="23" spans="1:20" ht="61.5" customHeight="1">
      <c r="A23" s="147" t="s">
        <v>175</v>
      </c>
      <c r="B23" s="148"/>
      <c r="C23" s="148"/>
      <c r="D23" s="220"/>
      <c r="E23" s="221"/>
      <c r="F23" s="220"/>
      <c r="G23" s="221"/>
      <c r="H23" s="220"/>
      <c r="I23" s="221"/>
      <c r="J23" s="149" t="s">
        <v>132</v>
      </c>
      <c r="K23" s="149"/>
      <c r="L23" s="149"/>
      <c r="M23" s="149"/>
      <c r="N23" s="72" t="s">
        <v>161</v>
      </c>
      <c r="O23" s="57"/>
      <c r="P23" s="65" t="s">
        <v>102</v>
      </c>
      <c r="Q23" s="73">
        <f>IF($T$6&gt;0,"N/A",IF(T23=2,IF(ISNUMBER(O23),68.49*8760/1000*O23,0), "N/A"))</f>
        <v>0</v>
      </c>
      <c r="T23" s="67">
        <v>2</v>
      </c>
    </row>
    <row r="24" spans="1:20" ht="61.5" customHeight="1">
      <c r="A24" s="147" t="s">
        <v>133</v>
      </c>
      <c r="B24" s="148"/>
      <c r="C24" s="148"/>
      <c r="D24" s="150"/>
      <c r="E24" s="151"/>
      <c r="F24" s="150"/>
      <c r="G24" s="151"/>
      <c r="H24" s="150"/>
      <c r="I24" s="151"/>
      <c r="J24" s="162" t="s">
        <v>171</v>
      </c>
      <c r="K24" s="162"/>
      <c r="L24" s="162"/>
      <c r="M24" s="162"/>
      <c r="N24" s="74" t="s">
        <v>161</v>
      </c>
      <c r="O24" s="58"/>
      <c r="P24" s="75" t="s">
        <v>102</v>
      </c>
      <c r="Q24" s="76">
        <f>IF($T$6&gt;0,"N/A",IF(T24=2,IF(ISNUMBER(O24),79.87*((365-$J$3)*24+$J$3*(24-$J$4))/1000*O24,0), "N/A"))</f>
        <v>0</v>
      </c>
      <c r="T24" s="67">
        <v>2</v>
      </c>
    </row>
    <row r="25" spans="1:20" ht="61.5" customHeight="1">
      <c r="A25" s="147" t="s">
        <v>176</v>
      </c>
      <c r="B25" s="148"/>
      <c r="C25" s="148"/>
      <c r="D25" s="150"/>
      <c r="E25" s="151"/>
      <c r="F25" s="150"/>
      <c r="G25" s="151"/>
      <c r="H25" s="150"/>
      <c r="I25" s="151"/>
      <c r="J25" s="162" t="s">
        <v>139</v>
      </c>
      <c r="K25" s="162"/>
      <c r="L25" s="162"/>
      <c r="M25" s="162"/>
      <c r="N25" s="74" t="s">
        <v>161</v>
      </c>
      <c r="O25" s="58"/>
      <c r="P25" s="75" t="s">
        <v>102</v>
      </c>
      <c r="Q25" s="76">
        <f>IF($T$6&gt;0,"N/A",IF(T25=2,IF(ISNUMBER(O25),52*$J$3*$J$4/1000*O25,0), "N/A"))</f>
        <v>0</v>
      </c>
      <c r="T25" s="67">
        <v>2</v>
      </c>
    </row>
    <row r="26" spans="1:20" ht="61.5" customHeight="1">
      <c r="A26" s="147" t="s">
        <v>177</v>
      </c>
      <c r="B26" s="148"/>
      <c r="C26" s="148"/>
      <c r="D26" s="150"/>
      <c r="E26" s="151"/>
      <c r="F26" s="150"/>
      <c r="G26" s="151"/>
      <c r="H26" s="150"/>
      <c r="I26" s="151"/>
      <c r="J26" s="162" t="s">
        <v>140</v>
      </c>
      <c r="K26" s="162"/>
      <c r="L26" s="162"/>
      <c r="M26" s="162"/>
      <c r="N26" s="74" t="s">
        <v>161</v>
      </c>
      <c r="O26" s="58"/>
      <c r="P26" s="75" t="s">
        <v>102</v>
      </c>
      <c r="Q26" s="76">
        <f>IF($T$6&gt;0,"N/A",IF(T26=2,IF(ISNUMBER(O26),10*$J$3*$J$4/1000*O26,0), "N/A"))</f>
        <v>0</v>
      </c>
      <c r="T26" s="67">
        <v>2</v>
      </c>
    </row>
    <row r="27" spans="1:20" ht="61.5" customHeight="1">
      <c r="A27" s="147" t="s">
        <v>134</v>
      </c>
      <c r="B27" s="148"/>
      <c r="C27" s="148"/>
      <c r="D27" s="150"/>
      <c r="E27" s="151"/>
      <c r="F27" s="150"/>
      <c r="G27" s="151"/>
      <c r="H27" s="150"/>
      <c r="I27" s="151"/>
      <c r="J27" s="162" t="s">
        <v>141</v>
      </c>
      <c r="K27" s="162"/>
      <c r="L27" s="162"/>
      <c r="M27" s="162"/>
      <c r="N27" s="74" t="s">
        <v>161</v>
      </c>
      <c r="O27" s="58"/>
      <c r="P27" s="75" t="s">
        <v>102</v>
      </c>
      <c r="Q27" s="76">
        <f>IF($T$6&gt;0,"N/A",IF(T27=2,IF(ISNUMBER(O27),60*$J$3*$J$4/1000*O27,0), "N/A"))</f>
        <v>0</v>
      </c>
      <c r="T27" s="67">
        <v>2</v>
      </c>
    </row>
    <row r="28" spans="1:20" ht="61.5" customHeight="1">
      <c r="A28" s="147" t="s">
        <v>178</v>
      </c>
      <c r="B28" s="148"/>
      <c r="C28" s="148"/>
      <c r="D28" s="150"/>
      <c r="E28" s="151"/>
      <c r="F28" s="150"/>
      <c r="G28" s="151"/>
      <c r="H28" s="150"/>
      <c r="I28" s="151"/>
      <c r="J28" s="162" t="s">
        <v>16</v>
      </c>
      <c r="K28" s="162"/>
      <c r="L28" s="162"/>
      <c r="M28" s="162"/>
      <c r="N28" s="74" t="s">
        <v>161</v>
      </c>
      <c r="O28" s="58"/>
      <c r="P28" s="75" t="s">
        <v>102</v>
      </c>
      <c r="Q28" s="76">
        <f>IF($T$6&gt;0,"N/A",IF(T28=2,IF(ISNUMBER(O28),11.42*8760/1000*O28,0), "N/A"))</f>
        <v>0</v>
      </c>
      <c r="T28" s="67">
        <v>2</v>
      </c>
    </row>
    <row r="29" spans="1:20" ht="61.5" customHeight="1">
      <c r="A29" s="147" t="s">
        <v>135</v>
      </c>
      <c r="B29" s="148"/>
      <c r="C29" s="148"/>
      <c r="D29" s="150"/>
      <c r="E29" s="151"/>
      <c r="F29" s="150"/>
      <c r="G29" s="151"/>
      <c r="H29" s="150"/>
      <c r="I29" s="151"/>
      <c r="J29" s="162" t="s">
        <v>142</v>
      </c>
      <c r="K29" s="162"/>
      <c r="L29" s="162"/>
      <c r="M29" s="162"/>
      <c r="N29" s="74" t="s">
        <v>161</v>
      </c>
      <c r="O29" s="58"/>
      <c r="P29" s="75" t="s">
        <v>102</v>
      </c>
      <c r="Q29" s="76">
        <f>IF($T$6&gt;0,"N/A",IF(T29=2,IF(ISNUMBER(O29),30*$J$3*$J$4/1000*O29,0), "N/A"))</f>
        <v>0</v>
      </c>
      <c r="T29" s="67">
        <v>2</v>
      </c>
    </row>
    <row r="30" spans="1:20" ht="61.5" customHeight="1">
      <c r="A30" s="147" t="s">
        <v>179</v>
      </c>
      <c r="B30" s="148"/>
      <c r="C30" s="148"/>
      <c r="D30" s="150"/>
      <c r="E30" s="151"/>
      <c r="F30" s="150"/>
      <c r="G30" s="151"/>
      <c r="H30" s="150"/>
      <c r="I30" s="151"/>
      <c r="J30" s="162" t="s">
        <v>143</v>
      </c>
      <c r="K30" s="162"/>
      <c r="L30" s="162"/>
      <c r="M30" s="162"/>
      <c r="N30" s="74" t="s">
        <v>161</v>
      </c>
      <c r="O30" s="58"/>
      <c r="P30" s="75" t="s">
        <v>102</v>
      </c>
      <c r="Q30" s="76">
        <f>IF($T$6&gt;0,"N/A",IF(T30=2,IF(ISNUMBER(O30),159.74*((365-$J$3)*24+$J$3*(24-$J$4))/1000*O30,0), "N/A"))</f>
        <v>0</v>
      </c>
      <c r="T30" s="67">
        <v>2</v>
      </c>
    </row>
    <row r="31" spans="1:20" ht="61.5" customHeight="1" thickBot="1">
      <c r="A31" s="177" t="s">
        <v>180</v>
      </c>
      <c r="B31" s="178"/>
      <c r="C31" s="178"/>
      <c r="D31" s="183"/>
      <c r="E31" s="184"/>
      <c r="F31" s="183"/>
      <c r="G31" s="184"/>
      <c r="H31" s="183"/>
      <c r="I31" s="184"/>
      <c r="J31" s="219" t="s">
        <v>144</v>
      </c>
      <c r="K31" s="219"/>
      <c r="L31" s="219"/>
      <c r="M31" s="219"/>
      <c r="N31" s="77" t="s">
        <v>161</v>
      </c>
      <c r="O31" s="60"/>
      <c r="P31" s="78" t="s">
        <v>102</v>
      </c>
      <c r="Q31" s="79">
        <f>IF($T$6&gt;0,"N/A",IF(T31=2,IF(ISNUMBER(O31),4.79*((365-$J$3)*24+$J$3*(24-$J$4))/1000*O31,0), "N/A"))</f>
        <v>0</v>
      </c>
      <c r="T31" s="67">
        <v>2</v>
      </c>
    </row>
    <row r="32" spans="1:20" ht="15" customHeight="1" thickBot="1">
      <c r="A32" s="174" t="s">
        <v>120</v>
      </c>
      <c r="B32" s="175"/>
      <c r="C32" s="175"/>
      <c r="D32" s="175"/>
      <c r="E32" s="175"/>
      <c r="F32" s="175"/>
      <c r="G32" s="175"/>
      <c r="H32" s="175"/>
      <c r="I32" s="175"/>
      <c r="J32" s="175"/>
      <c r="K32" s="175"/>
      <c r="L32" s="175"/>
      <c r="M32" s="175"/>
      <c r="N32" s="175"/>
      <c r="O32" s="175"/>
      <c r="P32" s="175"/>
      <c r="Q32" s="176"/>
    </row>
    <row r="33" spans="1:20" ht="61.5" customHeight="1">
      <c r="A33" s="147" t="s">
        <v>136</v>
      </c>
      <c r="B33" s="148"/>
      <c r="C33" s="148"/>
      <c r="D33" s="220"/>
      <c r="E33" s="221"/>
      <c r="F33" s="220"/>
      <c r="G33" s="221"/>
      <c r="H33" s="220"/>
      <c r="I33" s="221"/>
      <c r="J33" s="149" t="s">
        <v>145</v>
      </c>
      <c r="K33" s="149"/>
      <c r="L33" s="149"/>
      <c r="M33" s="149"/>
      <c r="N33" s="72" t="s">
        <v>161</v>
      </c>
      <c r="O33" s="57"/>
      <c r="P33" s="65" t="s">
        <v>102</v>
      </c>
      <c r="Q33" s="73">
        <f>IF($T$6&gt;0,"N/A",IF(T33=2,IF(ISNUMBER(O33),159.74*((365-$J$3)*24+$J$3*(24-$J$4))/1000*O33,0), "N/A"))</f>
        <v>0</v>
      </c>
      <c r="T33" s="67">
        <v>2</v>
      </c>
    </row>
    <row r="34" spans="1:20" ht="61.5" customHeight="1" thickBot="1">
      <c r="A34" s="177" t="s">
        <v>181</v>
      </c>
      <c r="B34" s="178"/>
      <c r="C34" s="178"/>
      <c r="D34" s="183"/>
      <c r="E34" s="184"/>
      <c r="F34" s="183"/>
      <c r="G34" s="184"/>
      <c r="H34" s="183"/>
      <c r="I34" s="184"/>
      <c r="J34" s="219" t="s">
        <v>146</v>
      </c>
      <c r="K34" s="219"/>
      <c r="L34" s="219"/>
      <c r="M34" s="219"/>
      <c r="N34" s="77" t="s">
        <v>161</v>
      </c>
      <c r="O34" s="60"/>
      <c r="P34" s="78" t="s">
        <v>102</v>
      </c>
      <c r="Q34" s="79">
        <f>IF($T$6&gt;0,"N/A",IF(T34=2,IF(ISNUMBER(O34),1437.7*((365-$J$3)*24+$J$3*(24-$J$4))/1000*O34,0), "N/A"))</f>
        <v>0</v>
      </c>
      <c r="T34" s="67">
        <v>2</v>
      </c>
    </row>
    <row r="35" spans="1:20" ht="15" customHeight="1" thickBot="1">
      <c r="A35" s="174" t="s">
        <v>23</v>
      </c>
      <c r="B35" s="175"/>
      <c r="C35" s="175"/>
      <c r="D35" s="175"/>
      <c r="E35" s="175"/>
      <c r="F35" s="175"/>
      <c r="G35" s="175"/>
      <c r="H35" s="175"/>
      <c r="I35" s="175"/>
      <c r="J35" s="175"/>
      <c r="K35" s="175"/>
      <c r="L35" s="175"/>
      <c r="M35" s="175"/>
      <c r="N35" s="175"/>
      <c r="O35" s="175"/>
      <c r="P35" s="175"/>
      <c r="Q35" s="176"/>
    </row>
    <row r="36" spans="1:20" ht="61.5" customHeight="1">
      <c r="A36" s="147" t="s">
        <v>123</v>
      </c>
      <c r="B36" s="148"/>
      <c r="C36" s="148"/>
      <c r="D36" s="220"/>
      <c r="E36" s="221"/>
      <c r="F36" s="220"/>
      <c r="G36" s="221"/>
      <c r="H36" s="220"/>
      <c r="I36" s="221"/>
      <c r="J36" s="149" t="s">
        <v>124</v>
      </c>
      <c r="K36" s="149"/>
      <c r="L36" s="149"/>
      <c r="M36" s="149"/>
      <c r="N36" s="72" t="s">
        <v>161</v>
      </c>
      <c r="O36" s="57"/>
      <c r="P36" s="65" t="s">
        <v>102</v>
      </c>
      <c r="Q36" s="73">
        <f>IF($T$6&gt;0,"N/A",IF(T36=2,IF(ISNUMBER(O36),45.66*8760/1000*O36,0), "N/A"))</f>
        <v>0</v>
      </c>
      <c r="T36" s="67">
        <v>2</v>
      </c>
    </row>
    <row r="37" spans="1:20" ht="61.5" customHeight="1">
      <c r="A37" s="147" t="s">
        <v>137</v>
      </c>
      <c r="B37" s="148"/>
      <c r="C37" s="148"/>
      <c r="D37" s="150"/>
      <c r="E37" s="151"/>
      <c r="F37" s="150"/>
      <c r="G37" s="151"/>
      <c r="H37" s="150"/>
      <c r="I37" s="151"/>
      <c r="J37" s="162" t="s">
        <v>129</v>
      </c>
      <c r="K37" s="162"/>
      <c r="L37" s="162"/>
      <c r="M37" s="162"/>
      <c r="N37" s="74" t="s">
        <v>161</v>
      </c>
      <c r="O37" s="58"/>
      <c r="P37" s="75" t="s">
        <v>102</v>
      </c>
      <c r="Q37" s="76">
        <f>IF($T$6&gt;0,"N/A",IF(T37=2,IF(ISNUMBER(O37),45.66*8760/1000*O37,0), "N/A"))</f>
        <v>0</v>
      </c>
      <c r="T37" s="67">
        <v>2</v>
      </c>
    </row>
    <row r="38" spans="1:20" ht="61.5" customHeight="1">
      <c r="A38" s="147" t="s">
        <v>125</v>
      </c>
      <c r="B38" s="148"/>
      <c r="C38" s="148"/>
      <c r="D38" s="150"/>
      <c r="E38" s="151"/>
      <c r="F38" s="150"/>
      <c r="G38" s="151"/>
      <c r="H38" s="150"/>
      <c r="I38" s="151"/>
      <c r="J38" s="162" t="s">
        <v>126</v>
      </c>
      <c r="K38" s="162"/>
      <c r="L38" s="162"/>
      <c r="M38" s="162"/>
      <c r="N38" s="74" t="s">
        <v>161</v>
      </c>
      <c r="O38" s="58"/>
      <c r="P38" s="75" t="s">
        <v>102</v>
      </c>
      <c r="Q38" s="76">
        <f>IF($T$6&gt;0,"N/A",IF(T38=2,IF(ISNUMBER(O38),39.95*8760/1000*O38,0), "N/A"))</f>
        <v>0</v>
      </c>
      <c r="T38" s="67">
        <v>2</v>
      </c>
    </row>
    <row r="39" spans="1:20" ht="61.5" customHeight="1">
      <c r="A39" s="147" t="s">
        <v>203</v>
      </c>
      <c r="B39" s="148"/>
      <c r="C39" s="148"/>
      <c r="D39" s="150"/>
      <c r="E39" s="151"/>
      <c r="F39" s="150"/>
      <c r="G39" s="151"/>
      <c r="H39" s="150"/>
      <c r="I39" s="151"/>
      <c r="J39" s="162" t="s">
        <v>204</v>
      </c>
      <c r="K39" s="162"/>
      <c r="L39" s="162"/>
      <c r="M39" s="162"/>
      <c r="N39" s="74" t="s">
        <v>161</v>
      </c>
      <c r="O39" s="58"/>
      <c r="P39" s="75" t="s">
        <v>102</v>
      </c>
      <c r="Q39" s="76">
        <f>IF($T$6&gt;0,"N/A",IF(T39=2,IF(ISNUMBER(O39),68.49*8760/1000*O39,0), "N/A"))</f>
        <v>0</v>
      </c>
      <c r="T39" s="67">
        <v>2</v>
      </c>
    </row>
    <row r="40" spans="1:20" ht="61.5" customHeight="1">
      <c r="A40" s="147" t="s">
        <v>10</v>
      </c>
      <c r="B40" s="148"/>
      <c r="C40" s="148"/>
      <c r="D40" s="150"/>
      <c r="E40" s="151"/>
      <c r="F40" s="150"/>
      <c r="G40" s="151"/>
      <c r="H40" s="150"/>
      <c r="I40" s="151"/>
      <c r="J40" s="162" t="s">
        <v>17</v>
      </c>
      <c r="K40" s="162"/>
      <c r="L40" s="162"/>
      <c r="M40" s="162"/>
      <c r="N40" s="74" t="s">
        <v>161</v>
      </c>
      <c r="O40" s="58"/>
      <c r="P40" s="75" t="s">
        <v>102</v>
      </c>
      <c r="Q40" s="76">
        <f>IF($T$6&gt;0,"N/A",IF(T40=2,IF(ISNUMBER(O40),1.14*8760/1000*O40,0), "N/A"))</f>
        <v>0</v>
      </c>
      <c r="T40" s="67">
        <v>2</v>
      </c>
    </row>
    <row r="41" spans="1:20" ht="61.5" customHeight="1" thickBot="1">
      <c r="A41" s="171" t="s">
        <v>173</v>
      </c>
      <c r="B41" s="172"/>
      <c r="C41" s="172"/>
      <c r="D41" s="168"/>
      <c r="E41" s="169"/>
      <c r="F41" s="168"/>
      <c r="G41" s="169"/>
      <c r="H41" s="168"/>
      <c r="I41" s="169"/>
      <c r="J41" s="170" t="s">
        <v>138</v>
      </c>
      <c r="K41" s="170"/>
      <c r="L41" s="170"/>
      <c r="M41" s="170"/>
      <c r="N41" s="80" t="s">
        <v>161</v>
      </c>
      <c r="O41" s="59"/>
      <c r="P41" s="81" t="s">
        <v>102</v>
      </c>
      <c r="Q41" s="82">
        <f>IF($T$6&gt;0,"N/A",IF(T41=2,IF(ISNUMBER(O41),4.79*((365-$J$3)*24+$J$3*(24-$J$4))/1000*O41,0), "N/A"))</f>
        <v>0</v>
      </c>
      <c r="T41" s="67">
        <v>2</v>
      </c>
    </row>
    <row r="42" spans="1:20" ht="15" customHeight="1">
      <c r="M42" s="190" t="s">
        <v>166</v>
      </c>
      <c r="N42" s="191"/>
      <c r="O42" s="192"/>
      <c r="P42" s="186">
        <f>SUM(Q10:Q41)</f>
        <v>0</v>
      </c>
      <c r="Q42" s="188" t="s">
        <v>103</v>
      </c>
    </row>
    <row r="43" spans="1:20" ht="15" customHeight="1" thickBot="1">
      <c r="M43" s="193"/>
      <c r="N43" s="194"/>
      <c r="O43" s="195"/>
      <c r="P43" s="187"/>
      <c r="Q43" s="189"/>
    </row>
    <row r="44" spans="1:20" ht="15" customHeight="1">
      <c r="A44" s="207" t="s">
        <v>122</v>
      </c>
      <c r="B44" s="207"/>
      <c r="C44" s="207"/>
      <c r="D44" s="207"/>
      <c r="E44" s="207"/>
      <c r="F44" s="207"/>
      <c r="G44" s="207"/>
      <c r="H44" s="207"/>
      <c r="I44" s="207"/>
      <c r="J44" s="207"/>
      <c r="M44" s="190" t="s">
        <v>167</v>
      </c>
      <c r="N44" s="191"/>
      <c r="O44" s="192"/>
      <c r="P44" s="196">
        <f>IF(ISNUMBER(P42),P42*$J$5,"____")</f>
        <v>0</v>
      </c>
      <c r="Q44" s="198" t="s">
        <v>169</v>
      </c>
    </row>
    <row r="45" spans="1:20" ht="15" customHeight="1" thickBot="1">
      <c r="A45" s="207"/>
      <c r="B45" s="207"/>
      <c r="C45" s="207"/>
      <c r="D45" s="207"/>
      <c r="E45" s="207"/>
      <c r="F45" s="207"/>
      <c r="G45" s="207"/>
      <c r="H45" s="207"/>
      <c r="I45" s="207"/>
      <c r="J45" s="207"/>
      <c r="M45" s="193"/>
      <c r="N45" s="194"/>
      <c r="O45" s="195"/>
      <c r="P45" s="197"/>
      <c r="Q45" s="189"/>
    </row>
    <row r="46" spans="1:20" ht="15" customHeight="1">
      <c r="M46" s="190" t="s">
        <v>105</v>
      </c>
      <c r="N46" s="191"/>
      <c r="O46" s="192"/>
      <c r="P46" s="199"/>
      <c r="Q46" s="198" t="s">
        <v>104</v>
      </c>
    </row>
    <row r="47" spans="1:20" ht="15" customHeight="1" thickBot="1">
      <c r="M47" s="193"/>
      <c r="N47" s="194"/>
      <c r="O47" s="195"/>
      <c r="P47" s="200"/>
      <c r="Q47" s="189"/>
    </row>
    <row r="48" spans="1:20" ht="15" customHeight="1">
      <c r="M48" s="201" t="s">
        <v>168</v>
      </c>
      <c r="N48" s="202"/>
      <c r="O48" s="203"/>
      <c r="P48" s="196" t="str">
        <f>IF(ISNUMBER(P46),P44*P46,"____")</f>
        <v>____</v>
      </c>
      <c r="Q48" s="198" t="s">
        <v>169</v>
      </c>
    </row>
    <row r="49" spans="1:20" ht="15" customHeight="1" thickBot="1">
      <c r="M49" s="204"/>
      <c r="N49" s="205"/>
      <c r="O49" s="206"/>
      <c r="P49" s="197"/>
      <c r="Q49" s="189"/>
    </row>
    <row r="50" spans="1:20" ht="21.75" customHeight="1">
      <c r="L50" s="66"/>
      <c r="M50" s="83"/>
      <c r="N50" s="83"/>
      <c r="O50" s="83"/>
      <c r="P50" s="84"/>
      <c r="Q50" s="85"/>
      <c r="R50" s="66"/>
    </row>
    <row r="53" spans="1:20" ht="15.75" thickBot="1"/>
    <row r="54" spans="1:20" ht="47.1" customHeight="1" thickBot="1">
      <c r="A54" s="153" t="s">
        <v>0</v>
      </c>
      <c r="B54" s="154"/>
      <c r="C54" s="155"/>
      <c r="D54" s="156" t="s">
        <v>1</v>
      </c>
      <c r="E54" s="157"/>
      <c r="F54" s="156" t="s">
        <v>2</v>
      </c>
      <c r="G54" s="157"/>
      <c r="H54" s="156" t="s">
        <v>117</v>
      </c>
      <c r="I54" s="157"/>
      <c r="J54" s="158" t="s">
        <v>160</v>
      </c>
      <c r="K54" s="159"/>
      <c r="L54" s="159"/>
      <c r="M54" s="160"/>
      <c r="N54" s="158" t="s">
        <v>114</v>
      </c>
      <c r="O54" s="160"/>
      <c r="P54" s="158" t="s">
        <v>162</v>
      </c>
      <c r="Q54" s="161"/>
      <c r="R54" s="64"/>
    </row>
    <row r="55" spans="1:20" ht="15" customHeight="1" thickBot="1">
      <c r="A55" s="174" t="s">
        <v>7</v>
      </c>
      <c r="B55" s="175"/>
      <c r="C55" s="175"/>
      <c r="D55" s="175"/>
      <c r="E55" s="175"/>
      <c r="F55" s="175"/>
      <c r="G55" s="175"/>
      <c r="H55" s="175"/>
      <c r="I55" s="175"/>
      <c r="J55" s="175"/>
      <c r="K55" s="175"/>
      <c r="L55" s="175"/>
      <c r="M55" s="175"/>
      <c r="N55" s="175"/>
      <c r="O55" s="175"/>
      <c r="P55" s="175"/>
      <c r="Q55" s="176"/>
    </row>
    <row r="56" spans="1:20" ht="61.5" customHeight="1">
      <c r="A56" s="147" t="s">
        <v>147</v>
      </c>
      <c r="B56" s="148"/>
      <c r="C56" s="148"/>
      <c r="D56" s="150"/>
      <c r="E56" s="151"/>
      <c r="F56" s="150"/>
      <c r="G56" s="151"/>
      <c r="H56" s="150"/>
      <c r="I56" s="151"/>
      <c r="J56" s="149"/>
      <c r="K56" s="149"/>
      <c r="L56" s="149"/>
      <c r="M56" s="149"/>
      <c r="N56" s="166"/>
      <c r="O56" s="166"/>
      <c r="P56" s="166"/>
      <c r="Q56" s="167"/>
      <c r="T56" s="67">
        <v>2</v>
      </c>
    </row>
    <row r="57" spans="1:20" ht="61.5" customHeight="1" thickBot="1">
      <c r="A57" s="177" t="s">
        <v>22</v>
      </c>
      <c r="B57" s="178"/>
      <c r="C57" s="178"/>
      <c r="D57" s="150"/>
      <c r="E57" s="151"/>
      <c r="F57" s="150"/>
      <c r="G57" s="151"/>
      <c r="H57" s="150"/>
      <c r="I57" s="151"/>
      <c r="J57" s="185"/>
      <c r="K57" s="185"/>
      <c r="L57" s="185"/>
      <c r="M57" s="185"/>
      <c r="N57" s="179"/>
      <c r="O57" s="179"/>
      <c r="P57" s="179"/>
      <c r="Q57" s="180"/>
      <c r="T57" s="67">
        <v>2</v>
      </c>
    </row>
    <row r="58" spans="1:20" ht="15" customHeight="1" thickBot="1">
      <c r="A58" s="174" t="s">
        <v>90</v>
      </c>
      <c r="B58" s="175"/>
      <c r="C58" s="175"/>
      <c r="D58" s="175"/>
      <c r="E58" s="175"/>
      <c r="F58" s="175"/>
      <c r="G58" s="175"/>
      <c r="H58" s="175"/>
      <c r="I58" s="175"/>
      <c r="J58" s="175"/>
      <c r="K58" s="175"/>
      <c r="L58" s="175"/>
      <c r="M58" s="175"/>
      <c r="N58" s="175"/>
      <c r="O58" s="175"/>
      <c r="P58" s="175"/>
      <c r="Q58" s="176"/>
    </row>
    <row r="59" spans="1:20" ht="61.5" customHeight="1">
      <c r="A59" s="147" t="s">
        <v>148</v>
      </c>
      <c r="B59" s="148"/>
      <c r="C59" s="148"/>
      <c r="D59" s="150"/>
      <c r="E59" s="151"/>
      <c r="F59" s="150"/>
      <c r="G59" s="151"/>
      <c r="H59" s="150"/>
      <c r="I59" s="151"/>
      <c r="J59" s="149"/>
      <c r="K59" s="149"/>
      <c r="L59" s="149"/>
      <c r="M59" s="149"/>
      <c r="N59" s="166"/>
      <c r="O59" s="166"/>
      <c r="P59" s="166"/>
      <c r="Q59" s="167"/>
      <c r="T59" s="67">
        <v>2</v>
      </c>
    </row>
    <row r="60" spans="1:20" ht="61.5" customHeight="1">
      <c r="A60" s="147" t="s">
        <v>149</v>
      </c>
      <c r="B60" s="148"/>
      <c r="C60" s="148"/>
      <c r="D60" s="150"/>
      <c r="E60" s="151"/>
      <c r="F60" s="150"/>
      <c r="G60" s="151"/>
      <c r="H60" s="150"/>
      <c r="I60" s="151"/>
      <c r="J60" s="149"/>
      <c r="K60" s="149"/>
      <c r="L60" s="149"/>
      <c r="M60" s="149"/>
      <c r="N60" s="166"/>
      <c r="O60" s="166"/>
      <c r="P60" s="166"/>
      <c r="Q60" s="167"/>
      <c r="T60" s="67">
        <v>2</v>
      </c>
    </row>
    <row r="61" spans="1:20" ht="61.5" customHeight="1">
      <c r="A61" s="147" t="s">
        <v>9</v>
      </c>
      <c r="B61" s="148"/>
      <c r="C61" s="148"/>
      <c r="D61" s="150"/>
      <c r="E61" s="151"/>
      <c r="F61" s="150"/>
      <c r="G61" s="151"/>
      <c r="H61" s="150"/>
      <c r="I61" s="151"/>
      <c r="J61" s="149"/>
      <c r="K61" s="149"/>
      <c r="L61" s="149"/>
      <c r="M61" s="149"/>
      <c r="N61" s="166"/>
      <c r="O61" s="166"/>
      <c r="P61" s="166"/>
      <c r="Q61" s="167"/>
      <c r="T61" s="67">
        <v>2</v>
      </c>
    </row>
    <row r="62" spans="1:20" ht="61.5" customHeight="1">
      <c r="A62" s="147" t="s">
        <v>150</v>
      </c>
      <c r="B62" s="148"/>
      <c r="C62" s="148"/>
      <c r="D62" s="150"/>
      <c r="E62" s="151"/>
      <c r="F62" s="150"/>
      <c r="G62" s="151"/>
      <c r="H62" s="150"/>
      <c r="I62" s="151"/>
      <c r="J62" s="149"/>
      <c r="K62" s="149"/>
      <c r="L62" s="149"/>
      <c r="M62" s="149"/>
      <c r="N62" s="166"/>
      <c r="O62" s="166"/>
      <c r="P62" s="166"/>
      <c r="Q62" s="167"/>
      <c r="T62" s="67">
        <v>2</v>
      </c>
    </row>
    <row r="63" spans="1:20" ht="61.5" customHeight="1">
      <c r="A63" s="147" t="s">
        <v>202</v>
      </c>
      <c r="B63" s="148"/>
      <c r="C63" s="148"/>
      <c r="D63" s="150"/>
      <c r="E63" s="151"/>
      <c r="F63" s="150"/>
      <c r="G63" s="151"/>
      <c r="H63" s="150"/>
      <c r="I63" s="151"/>
      <c r="J63" s="149"/>
      <c r="K63" s="149"/>
      <c r="L63" s="149"/>
      <c r="M63" s="149"/>
      <c r="N63" s="166"/>
      <c r="O63" s="166"/>
      <c r="P63" s="166"/>
      <c r="Q63" s="167"/>
      <c r="T63" s="67">
        <v>2</v>
      </c>
    </row>
    <row r="64" spans="1:20" ht="61.5" customHeight="1">
      <c r="A64" s="147" t="s">
        <v>151</v>
      </c>
      <c r="B64" s="148"/>
      <c r="C64" s="148"/>
      <c r="D64" s="150"/>
      <c r="E64" s="151"/>
      <c r="F64" s="150"/>
      <c r="G64" s="151"/>
      <c r="H64" s="150"/>
      <c r="I64" s="151"/>
      <c r="J64" s="149"/>
      <c r="K64" s="149"/>
      <c r="L64" s="149"/>
      <c r="M64" s="149"/>
      <c r="N64" s="166"/>
      <c r="O64" s="166"/>
      <c r="P64" s="166"/>
      <c r="Q64" s="167"/>
      <c r="T64" s="67">
        <v>2</v>
      </c>
    </row>
    <row r="65" spans="1:20" ht="61.5" customHeight="1">
      <c r="A65" s="147" t="s">
        <v>152</v>
      </c>
      <c r="B65" s="148"/>
      <c r="C65" s="148"/>
      <c r="D65" s="150"/>
      <c r="E65" s="151"/>
      <c r="F65" s="150"/>
      <c r="G65" s="151"/>
      <c r="H65" s="150"/>
      <c r="I65" s="151"/>
      <c r="J65" s="149"/>
      <c r="K65" s="149"/>
      <c r="L65" s="149"/>
      <c r="M65" s="149"/>
      <c r="N65" s="166"/>
      <c r="O65" s="166"/>
      <c r="P65" s="166"/>
      <c r="Q65" s="167"/>
      <c r="T65" s="67">
        <v>2</v>
      </c>
    </row>
    <row r="66" spans="1:20" ht="61.5" customHeight="1" thickBot="1">
      <c r="A66" s="147" t="s">
        <v>153</v>
      </c>
      <c r="B66" s="148"/>
      <c r="C66" s="148"/>
      <c r="D66" s="150"/>
      <c r="E66" s="151"/>
      <c r="F66" s="150"/>
      <c r="G66" s="151"/>
      <c r="H66" s="150"/>
      <c r="I66" s="151"/>
      <c r="J66" s="149"/>
      <c r="K66" s="149"/>
      <c r="L66" s="149"/>
      <c r="M66" s="149"/>
      <c r="N66" s="166"/>
      <c r="O66" s="166"/>
      <c r="P66" s="166"/>
      <c r="Q66" s="167"/>
      <c r="T66" s="67">
        <v>2</v>
      </c>
    </row>
    <row r="67" spans="1:20" ht="15" customHeight="1" thickBot="1">
      <c r="A67" s="174" t="s">
        <v>24</v>
      </c>
      <c r="B67" s="175"/>
      <c r="C67" s="175"/>
      <c r="D67" s="175"/>
      <c r="E67" s="175"/>
      <c r="F67" s="175"/>
      <c r="G67" s="175"/>
      <c r="H67" s="175"/>
      <c r="I67" s="175"/>
      <c r="J67" s="175"/>
      <c r="K67" s="175"/>
      <c r="L67" s="175"/>
      <c r="M67" s="175"/>
      <c r="N67" s="175"/>
      <c r="O67" s="175"/>
      <c r="P67" s="175"/>
      <c r="Q67" s="176"/>
    </row>
    <row r="68" spans="1:20" ht="61.5" customHeight="1" thickBot="1">
      <c r="A68" s="229" t="s">
        <v>14</v>
      </c>
      <c r="B68" s="230"/>
      <c r="C68" s="231"/>
      <c r="D68" s="150"/>
      <c r="E68" s="151"/>
      <c r="F68" s="150"/>
      <c r="G68" s="151"/>
      <c r="H68" s="150"/>
      <c r="I68" s="151"/>
      <c r="J68" s="232"/>
      <c r="K68" s="233"/>
      <c r="L68" s="233"/>
      <c r="M68" s="234"/>
      <c r="N68" s="166"/>
      <c r="O68" s="166"/>
      <c r="P68" s="166"/>
      <c r="Q68" s="167"/>
      <c r="T68" s="67">
        <v>2</v>
      </c>
    </row>
    <row r="69" spans="1:20" ht="15" customHeight="1" thickBot="1">
      <c r="A69" s="174" t="s">
        <v>121</v>
      </c>
      <c r="B69" s="175"/>
      <c r="C69" s="175"/>
      <c r="D69" s="175"/>
      <c r="E69" s="175"/>
      <c r="F69" s="175"/>
      <c r="G69" s="175"/>
      <c r="H69" s="175"/>
      <c r="I69" s="175"/>
      <c r="J69" s="175"/>
      <c r="K69" s="175"/>
      <c r="L69" s="175"/>
      <c r="M69" s="175"/>
      <c r="N69" s="175"/>
      <c r="O69" s="175"/>
      <c r="P69" s="175"/>
      <c r="Q69" s="176"/>
    </row>
    <row r="70" spans="1:20" ht="61.5" customHeight="1">
      <c r="A70" s="224" t="s">
        <v>13</v>
      </c>
      <c r="B70" s="225"/>
      <c r="C70" s="225"/>
      <c r="D70" s="222"/>
      <c r="E70" s="223"/>
      <c r="F70" s="222"/>
      <c r="G70" s="223"/>
      <c r="H70" s="222"/>
      <c r="I70" s="223"/>
      <c r="J70" s="226"/>
      <c r="K70" s="226"/>
      <c r="L70" s="226"/>
      <c r="M70" s="226"/>
      <c r="N70" s="227"/>
      <c r="O70" s="227"/>
      <c r="P70" s="227"/>
      <c r="Q70" s="228"/>
      <c r="T70" s="67">
        <v>2</v>
      </c>
    </row>
    <row r="71" spans="1:20" ht="81.75" customHeight="1">
      <c r="A71" s="147" t="s">
        <v>25</v>
      </c>
      <c r="B71" s="148"/>
      <c r="C71" s="148"/>
      <c r="D71" s="150"/>
      <c r="E71" s="151"/>
      <c r="F71" s="150"/>
      <c r="G71" s="151"/>
      <c r="H71" s="150"/>
      <c r="I71" s="151"/>
      <c r="J71" s="149"/>
      <c r="K71" s="149"/>
      <c r="L71" s="149"/>
      <c r="M71" s="149"/>
      <c r="N71" s="166"/>
      <c r="O71" s="166"/>
      <c r="P71" s="166"/>
      <c r="Q71" s="167"/>
      <c r="T71" s="67">
        <v>2</v>
      </c>
    </row>
    <row r="72" spans="1:20" ht="69" customHeight="1">
      <c r="A72" s="147" t="s">
        <v>15</v>
      </c>
      <c r="B72" s="148"/>
      <c r="C72" s="148"/>
      <c r="D72" s="150"/>
      <c r="E72" s="151"/>
      <c r="F72" s="150"/>
      <c r="G72" s="151"/>
      <c r="H72" s="150"/>
      <c r="I72" s="151"/>
      <c r="J72" s="149"/>
      <c r="K72" s="149"/>
      <c r="L72" s="149"/>
      <c r="M72" s="149"/>
      <c r="N72" s="166"/>
      <c r="O72" s="166"/>
      <c r="P72" s="166"/>
      <c r="Q72" s="167"/>
      <c r="T72" s="67">
        <v>2</v>
      </c>
    </row>
    <row r="73" spans="1:20" ht="78" customHeight="1">
      <c r="A73" s="147" t="s">
        <v>6</v>
      </c>
      <c r="B73" s="148"/>
      <c r="C73" s="148"/>
      <c r="D73" s="150"/>
      <c r="E73" s="151"/>
      <c r="F73" s="150"/>
      <c r="G73" s="151"/>
      <c r="H73" s="150"/>
      <c r="I73" s="151"/>
      <c r="J73" s="149"/>
      <c r="K73" s="149"/>
      <c r="L73" s="149"/>
      <c r="M73" s="149"/>
      <c r="N73" s="166"/>
      <c r="O73" s="166"/>
      <c r="P73" s="166"/>
      <c r="Q73" s="167"/>
      <c r="T73" s="67">
        <v>2</v>
      </c>
    </row>
    <row r="74" spans="1:20" ht="61.5" customHeight="1" thickBot="1">
      <c r="A74" s="171" t="s">
        <v>201</v>
      </c>
      <c r="B74" s="172"/>
      <c r="C74" s="172"/>
      <c r="D74" s="168"/>
      <c r="E74" s="169"/>
      <c r="F74" s="168"/>
      <c r="G74" s="169"/>
      <c r="H74" s="168"/>
      <c r="I74" s="169"/>
      <c r="J74" s="173"/>
      <c r="K74" s="173"/>
      <c r="L74" s="173"/>
      <c r="M74" s="173"/>
      <c r="N74" s="181"/>
      <c r="O74" s="181"/>
      <c r="P74" s="181"/>
      <c r="Q74" s="182"/>
      <c r="T74" s="67">
        <v>2</v>
      </c>
    </row>
  </sheetData>
  <sheetProtection password="C07F" sheet="1" objects="1" scenarios="1" selectLockedCells="1"/>
  <mergeCells count="303">
    <mergeCell ref="D64:E64"/>
    <mergeCell ref="F64:G64"/>
    <mergeCell ref="H64:I64"/>
    <mergeCell ref="D65:E65"/>
    <mergeCell ref="F65:G65"/>
    <mergeCell ref="H65:I65"/>
    <mergeCell ref="N70:O70"/>
    <mergeCell ref="P70:Q70"/>
    <mergeCell ref="A68:C68"/>
    <mergeCell ref="J68:M68"/>
    <mergeCell ref="N68:O68"/>
    <mergeCell ref="P68:Q68"/>
    <mergeCell ref="P71:Q71"/>
    <mergeCell ref="A70:C70"/>
    <mergeCell ref="J70:M70"/>
    <mergeCell ref="A73:C73"/>
    <mergeCell ref="J73:M73"/>
    <mergeCell ref="N73:O73"/>
    <mergeCell ref="P73:Q73"/>
    <mergeCell ref="D71:E71"/>
    <mergeCell ref="F71:G71"/>
    <mergeCell ref="D73:E73"/>
    <mergeCell ref="F73:G73"/>
    <mergeCell ref="H73:I73"/>
    <mergeCell ref="D63:E63"/>
    <mergeCell ref="F63:G63"/>
    <mergeCell ref="H63:I63"/>
    <mergeCell ref="D74:E74"/>
    <mergeCell ref="F74:G74"/>
    <mergeCell ref="H74:I74"/>
    <mergeCell ref="D66:E66"/>
    <mergeCell ref="F66:G66"/>
    <mergeCell ref="H66:I66"/>
    <mergeCell ref="D68:E68"/>
    <mergeCell ref="F68:G68"/>
    <mergeCell ref="H68:I68"/>
    <mergeCell ref="D70:E70"/>
    <mergeCell ref="F70:G70"/>
    <mergeCell ref="H70:I70"/>
    <mergeCell ref="A67:Q67"/>
    <mergeCell ref="A69:Q69"/>
    <mergeCell ref="A72:C72"/>
    <mergeCell ref="J72:M72"/>
    <mergeCell ref="N72:O72"/>
    <mergeCell ref="P72:Q72"/>
    <mergeCell ref="A71:C71"/>
    <mergeCell ref="J71:M71"/>
    <mergeCell ref="N71:O71"/>
    <mergeCell ref="D60:E60"/>
    <mergeCell ref="F60:G60"/>
    <mergeCell ref="H60:I60"/>
    <mergeCell ref="D61:E61"/>
    <mergeCell ref="F61:G61"/>
    <mergeCell ref="H61:I61"/>
    <mergeCell ref="D62:E62"/>
    <mergeCell ref="F62:G62"/>
    <mergeCell ref="H62:I62"/>
    <mergeCell ref="D31:E31"/>
    <mergeCell ref="F31:G31"/>
    <mergeCell ref="H31:I31"/>
    <mergeCell ref="F36:G36"/>
    <mergeCell ref="H36:I36"/>
    <mergeCell ref="D37:E37"/>
    <mergeCell ref="F37:G37"/>
    <mergeCell ref="H37:I37"/>
    <mergeCell ref="D38:E38"/>
    <mergeCell ref="F38:G38"/>
    <mergeCell ref="H38:I38"/>
    <mergeCell ref="H34:I34"/>
    <mergeCell ref="D36:E36"/>
    <mergeCell ref="A35:Q35"/>
    <mergeCell ref="A37:C37"/>
    <mergeCell ref="J37:M37"/>
    <mergeCell ref="A38:C38"/>
    <mergeCell ref="A31:C31"/>
    <mergeCell ref="J31:M31"/>
    <mergeCell ref="J34:M34"/>
    <mergeCell ref="D33:E33"/>
    <mergeCell ref="F33:G33"/>
    <mergeCell ref="H33:I33"/>
    <mergeCell ref="D34:E34"/>
    <mergeCell ref="D28:E28"/>
    <mergeCell ref="F28:G28"/>
    <mergeCell ref="H28:I28"/>
    <mergeCell ref="D29:E29"/>
    <mergeCell ref="F29:G29"/>
    <mergeCell ref="H29:I29"/>
    <mergeCell ref="D30:E30"/>
    <mergeCell ref="F30:G30"/>
    <mergeCell ref="H30:I30"/>
    <mergeCell ref="D25:E25"/>
    <mergeCell ref="F25:G25"/>
    <mergeCell ref="H25:I25"/>
    <mergeCell ref="D26:E26"/>
    <mergeCell ref="F26:G26"/>
    <mergeCell ref="H26:I26"/>
    <mergeCell ref="D27:E27"/>
    <mergeCell ref="F27:G27"/>
    <mergeCell ref="H27:I27"/>
    <mergeCell ref="D21:E21"/>
    <mergeCell ref="F21:G21"/>
    <mergeCell ref="H21:I21"/>
    <mergeCell ref="D23:E23"/>
    <mergeCell ref="F23:G23"/>
    <mergeCell ref="H23:I23"/>
    <mergeCell ref="D24:E24"/>
    <mergeCell ref="F24:G24"/>
    <mergeCell ref="H24:I24"/>
    <mergeCell ref="D18:E18"/>
    <mergeCell ref="F18:G18"/>
    <mergeCell ref="H18:I18"/>
    <mergeCell ref="D19:E19"/>
    <mergeCell ref="F19:G19"/>
    <mergeCell ref="H19:I19"/>
    <mergeCell ref="D20:E20"/>
    <mergeCell ref="F20:G20"/>
    <mergeCell ref="H20:I20"/>
    <mergeCell ref="D15:E15"/>
    <mergeCell ref="F15:G15"/>
    <mergeCell ref="H15:I15"/>
    <mergeCell ref="D16:E16"/>
    <mergeCell ref="F16:G16"/>
    <mergeCell ref="H16:I16"/>
    <mergeCell ref="D17:E17"/>
    <mergeCell ref="F17:G17"/>
    <mergeCell ref="H17:I17"/>
    <mergeCell ref="D12:E12"/>
    <mergeCell ref="F12:G12"/>
    <mergeCell ref="H12:I12"/>
    <mergeCell ref="D13:E13"/>
    <mergeCell ref="F13:G13"/>
    <mergeCell ref="H13:I13"/>
    <mergeCell ref="D14:E14"/>
    <mergeCell ref="F14:G14"/>
    <mergeCell ref="H14:I14"/>
    <mergeCell ref="D8:E8"/>
    <mergeCell ref="F8:G8"/>
    <mergeCell ref="H8:I8"/>
    <mergeCell ref="D10:E10"/>
    <mergeCell ref="F10:G10"/>
    <mergeCell ref="H10:I10"/>
    <mergeCell ref="D11:E11"/>
    <mergeCell ref="F11:G11"/>
    <mergeCell ref="H11:I11"/>
    <mergeCell ref="A17:C17"/>
    <mergeCell ref="J17:M17"/>
    <mergeCell ref="A10:C10"/>
    <mergeCell ref="J10:M10"/>
    <mergeCell ref="A32:Q32"/>
    <mergeCell ref="A33:C33"/>
    <mergeCell ref="J33:M33"/>
    <mergeCell ref="A3:I3"/>
    <mergeCell ref="A4:I4"/>
    <mergeCell ref="A5:I5"/>
    <mergeCell ref="A26:C26"/>
    <mergeCell ref="J26:M26"/>
    <mergeCell ref="A18:C18"/>
    <mergeCell ref="J18:M18"/>
    <mergeCell ref="A20:C20"/>
    <mergeCell ref="J20:M20"/>
    <mergeCell ref="A21:C21"/>
    <mergeCell ref="J21:M21"/>
    <mergeCell ref="A15:C15"/>
    <mergeCell ref="J15:M15"/>
    <mergeCell ref="A11:C11"/>
    <mergeCell ref="J11:M11"/>
    <mergeCell ref="A13:C13"/>
    <mergeCell ref="J13:M13"/>
    <mergeCell ref="A2:Q2"/>
    <mergeCell ref="A1:Q1"/>
    <mergeCell ref="A9:Q9"/>
    <mergeCell ref="A34:C34"/>
    <mergeCell ref="J8:M8"/>
    <mergeCell ref="P8:Q8"/>
    <mergeCell ref="N8:O8"/>
    <mergeCell ref="A23:C23"/>
    <mergeCell ref="A28:C28"/>
    <mergeCell ref="J28:M28"/>
    <mergeCell ref="J24:M24"/>
    <mergeCell ref="A27:C27"/>
    <mergeCell ref="D7:I7"/>
    <mergeCell ref="J23:M23"/>
    <mergeCell ref="A22:Q22"/>
    <mergeCell ref="J7:Q7"/>
    <mergeCell ref="A8:C8"/>
    <mergeCell ref="J27:M27"/>
    <mergeCell ref="A14:C14"/>
    <mergeCell ref="J14:M14"/>
    <mergeCell ref="A12:C12"/>
    <mergeCell ref="J12:M12"/>
    <mergeCell ref="A25:C25"/>
    <mergeCell ref="J25:M25"/>
    <mergeCell ref="P42:P43"/>
    <mergeCell ref="Q42:Q43"/>
    <mergeCell ref="M44:O45"/>
    <mergeCell ref="P44:P45"/>
    <mergeCell ref="Q44:Q45"/>
    <mergeCell ref="M42:O43"/>
    <mergeCell ref="F41:G41"/>
    <mergeCell ref="H41:I41"/>
    <mergeCell ref="F72:G72"/>
    <mergeCell ref="H72:I72"/>
    <mergeCell ref="J61:M61"/>
    <mergeCell ref="A55:Q55"/>
    <mergeCell ref="M46:O47"/>
    <mergeCell ref="P46:P47"/>
    <mergeCell ref="Q46:Q47"/>
    <mergeCell ref="M48:O49"/>
    <mergeCell ref="P48:P49"/>
    <mergeCell ref="Q48:Q49"/>
    <mergeCell ref="A44:J44"/>
    <mergeCell ref="A45:J45"/>
    <mergeCell ref="D56:E56"/>
    <mergeCell ref="F56:G56"/>
    <mergeCell ref="H56:I56"/>
    <mergeCell ref="F59:G59"/>
    <mergeCell ref="F34:G34"/>
    <mergeCell ref="A59:C59"/>
    <mergeCell ref="J57:M57"/>
    <mergeCell ref="J59:M59"/>
    <mergeCell ref="D57:E57"/>
    <mergeCell ref="F57:G57"/>
    <mergeCell ref="H57:I57"/>
    <mergeCell ref="D59:E59"/>
    <mergeCell ref="J38:M38"/>
    <mergeCell ref="A39:C39"/>
    <mergeCell ref="J39:M39"/>
    <mergeCell ref="A40:C40"/>
    <mergeCell ref="J40:M40"/>
    <mergeCell ref="A41:C41"/>
    <mergeCell ref="H59:I59"/>
    <mergeCell ref="A74:C74"/>
    <mergeCell ref="J74:M74"/>
    <mergeCell ref="A56:C56"/>
    <mergeCell ref="A58:Q58"/>
    <mergeCell ref="N59:O59"/>
    <mergeCell ref="A66:C66"/>
    <mergeCell ref="J66:M66"/>
    <mergeCell ref="N66:O66"/>
    <mergeCell ref="P66:Q66"/>
    <mergeCell ref="N60:O60"/>
    <mergeCell ref="P60:Q60"/>
    <mergeCell ref="N62:O62"/>
    <mergeCell ref="P62:Q62"/>
    <mergeCell ref="A62:C62"/>
    <mergeCell ref="J62:M62"/>
    <mergeCell ref="P59:Q59"/>
    <mergeCell ref="A57:C57"/>
    <mergeCell ref="N57:O57"/>
    <mergeCell ref="P57:Q57"/>
    <mergeCell ref="N74:O74"/>
    <mergeCell ref="P74:Q74"/>
    <mergeCell ref="N56:O56"/>
    <mergeCell ref="P56:Q56"/>
    <mergeCell ref="A61:C61"/>
    <mergeCell ref="J19:M19"/>
    <mergeCell ref="N61:O61"/>
    <mergeCell ref="P61:Q61"/>
    <mergeCell ref="A63:C63"/>
    <mergeCell ref="J63:M63"/>
    <mergeCell ref="N63:O63"/>
    <mergeCell ref="P63:Q63"/>
    <mergeCell ref="A65:C65"/>
    <mergeCell ref="J65:M65"/>
    <mergeCell ref="N65:O65"/>
    <mergeCell ref="P65:Q65"/>
    <mergeCell ref="A64:C64"/>
    <mergeCell ref="J64:M64"/>
    <mergeCell ref="N64:O64"/>
    <mergeCell ref="P64:Q64"/>
    <mergeCell ref="J56:M56"/>
    <mergeCell ref="D39:E39"/>
    <mergeCell ref="F39:G39"/>
    <mergeCell ref="H39:I39"/>
    <mergeCell ref="D40:E40"/>
    <mergeCell ref="F40:G40"/>
    <mergeCell ref="H40:I40"/>
    <mergeCell ref="D41:E41"/>
    <mergeCell ref="J41:M41"/>
    <mergeCell ref="A24:C24"/>
    <mergeCell ref="A60:C60"/>
    <mergeCell ref="J60:M60"/>
    <mergeCell ref="H71:I71"/>
    <mergeCell ref="D72:E72"/>
    <mergeCell ref="K3:Q3"/>
    <mergeCell ref="K4:Q4"/>
    <mergeCell ref="K5:Q5"/>
    <mergeCell ref="A54:C54"/>
    <mergeCell ref="D54:E54"/>
    <mergeCell ref="F54:G54"/>
    <mergeCell ref="H54:I54"/>
    <mergeCell ref="J54:M54"/>
    <mergeCell ref="N54:O54"/>
    <mergeCell ref="P54:Q54"/>
    <mergeCell ref="A16:C16"/>
    <mergeCell ref="J16:M16"/>
    <mergeCell ref="A29:C29"/>
    <mergeCell ref="J29:M29"/>
    <mergeCell ref="A30:C30"/>
    <mergeCell ref="J30:M30"/>
    <mergeCell ref="A36:C36"/>
    <mergeCell ref="J36:M36"/>
    <mergeCell ref="A19:C19"/>
  </mergeCells>
  <conditionalFormatting sqref="J3">
    <cfRule type="cellIs" dxfId="7" priority="7" operator="lessThan">
      <formula>0</formula>
    </cfRule>
    <cfRule type="cellIs" dxfId="6" priority="8" operator="greaterThan">
      <formula>365</formula>
    </cfRule>
  </conditionalFormatting>
  <conditionalFormatting sqref="J4">
    <cfRule type="cellIs" dxfId="5" priority="5" operator="lessThan">
      <formula>0</formula>
    </cfRule>
    <cfRule type="cellIs" dxfId="4" priority="6" operator="greaterThan">
      <formula>24</formula>
    </cfRule>
  </conditionalFormatting>
  <conditionalFormatting sqref="J5">
    <cfRule type="cellIs" dxfId="3" priority="4" operator="lessThan">
      <formula>0</formula>
    </cfRule>
  </conditionalFormatting>
  <conditionalFormatting sqref="K3:Q3">
    <cfRule type="containsText" dxfId="2" priority="3" operator="containsText" text="Please enter">
      <formula>NOT(ISERROR(SEARCH("Please enter",K3)))</formula>
    </cfRule>
  </conditionalFormatting>
  <conditionalFormatting sqref="K4:Q4">
    <cfRule type="containsText" dxfId="1" priority="2" operator="containsText" text="Please enter">
      <formula>NOT(ISERROR(SEARCH("Please enter",K4)))</formula>
    </cfRule>
  </conditionalFormatting>
  <conditionalFormatting sqref="K5:Q5">
    <cfRule type="containsText" dxfId="0" priority="1" operator="containsText" text="Please enter">
      <formula>NOT(ISERROR(SEARCH("Please enter",K5)))</formula>
    </cfRule>
  </conditionalFormatting>
  <pageMargins left="0.7" right="0.7" top="0.75" bottom="0.75" header="0.3" footer="0.3"/>
  <pageSetup orientation="landscape"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Introduction</vt:lpstr>
      <vt:lpstr>Office PPL Inventory Worksheet</vt:lpstr>
      <vt:lpstr>Office PPL Calculator Worksheet</vt:lpstr>
    </vt:vector>
  </TitlesOfParts>
  <Company>NREL</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Recommended Plug Loads Energy Reduction Strategies for Office Buildings</dc:title>
  <dc:subject>These worksheets, developed by the U.S. Department of Energy's National Renewable Energy Laboratory, provide direction for building owners, and energy managers to reduce plug and process loads (PPLs) in office buildings.</dc:subject>
  <dc:creator/>
  <dc:description/>
  <cp:lastModifiedBy>jsonnen</cp:lastModifiedBy>
  <cp:lastPrinted>2012-01-30T20:54:05Z</cp:lastPrinted>
  <dcterms:created xsi:type="dcterms:W3CDTF">2011-03-10T22:44:01Z</dcterms:created>
  <dcterms:modified xsi:type="dcterms:W3CDTF">2012-02-02T20:16:43Z</dcterms:modified>
</cp:coreProperties>
</file>