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0" yWindow="32767" windowWidth="15200" windowHeight="7940" firstSheet="2" activeTab="5"/>
  </bookViews>
  <sheets>
    <sheet name="Table 3.2 " sheetId="1" r:id="rId1"/>
    <sheet name="converting BTU to GJ - grouped" sheetId="2" r:id="rId2"/>
    <sheet name="AEO table 6" sheetId="3" r:id="rId3"/>
    <sheet name="AEO table 2" sheetId="4" r:id="rId4"/>
    <sheet name="SEDS results" sheetId="5" r:id="rId5"/>
    <sheet name="TOTALS AEO VS SEDS" sheetId="6" r:id="rId6"/>
  </sheets>
  <externalReferences>
    <externalReference r:id="rId9"/>
  </externalReferences>
  <definedNames>
    <definedName name="_Regression_Int" localSheetId="0" hidden="1">1</definedName>
    <definedName name="_xlnm.Print_Area" localSheetId="0">'Table 3.2 '!$A$7:$K$489</definedName>
    <definedName name="Print_Area_MI" localSheetId="0">'Table 3.2 '!#REF!</definedName>
    <definedName name="Print_Area_MI">'[1]Table 4.2'!#REF!</definedName>
    <definedName name="_xlnm.Print_Titles" localSheetId="0">'Table 3.2 '!$7:$18</definedName>
  </definedNames>
  <calcPr fullCalcOnLoad="1"/>
</workbook>
</file>

<file path=xl/comments4.xml><?xml version="1.0" encoding="utf-8"?>
<comments xmlns="http://schemas.openxmlformats.org/spreadsheetml/2006/main">
  <authors>
    <author>Staff</author>
  </authors>
  <commentList>
    <comment ref="A31" authorId="0">
      <text>
        <r>
          <rPr>
            <b/>
            <sz val="8"/>
            <rFont val="Tahoma"/>
            <family val="0"/>
          </rPr>
          <t>Staff:</t>
        </r>
        <r>
          <rPr>
            <sz val="8"/>
            <rFont val="Tahoma"/>
            <family val="0"/>
          </rPr>
          <t xml:space="preserve">
INCLUDING REFINING</t>
        </r>
      </text>
    </comment>
  </commentList>
</comments>
</file>

<file path=xl/sharedStrings.xml><?xml version="1.0" encoding="utf-8"?>
<sst xmlns="http://schemas.openxmlformats.org/spreadsheetml/2006/main" count="2474" uniqueCount="431">
  <si>
    <t>manufacturing</t>
  </si>
  <si>
    <t>feedstock</t>
  </si>
  <si>
    <t>3,900 TBtu</t>
  </si>
  <si>
    <t>non-manufacturing</t>
  </si>
  <si>
    <t>Released: July 2009</t>
  </si>
  <si>
    <t>Next MECS will be conducted in 2010</t>
  </si>
  <si>
    <t>Table 3.2    Fuel Consumption, 2006;</t>
  </si>
  <si>
    <t xml:space="preserve">                        Level: National and Regional Data; </t>
  </si>
  <si>
    <t xml:space="preserve">                        Row: NAICS Codes;  Column: Energy Sources;</t>
  </si>
  <si>
    <t xml:space="preserve">                        Unit: Trillion Btu.</t>
  </si>
  <si>
    <t xml:space="preserve"> </t>
  </si>
  <si>
    <t>NAICS</t>
  </si>
  <si>
    <t>Net</t>
  </si>
  <si>
    <t>Residual</t>
  </si>
  <si>
    <t>Distillate</t>
  </si>
  <si>
    <t>LPG and</t>
  </si>
  <si>
    <t>Coke</t>
  </si>
  <si>
    <t>Code(a)</t>
  </si>
  <si>
    <t>Subsector and Industry</t>
  </si>
  <si>
    <t>Total</t>
  </si>
  <si>
    <t>Electricity(b)</t>
  </si>
  <si>
    <t>Fuel Oil</t>
  </si>
  <si>
    <t>Fuel Oil(c)</t>
  </si>
  <si>
    <t>Natural Gas(d)</t>
  </si>
  <si>
    <t>NGL(e)</t>
  </si>
  <si>
    <t>Coal</t>
  </si>
  <si>
    <t>and Breeze</t>
  </si>
  <si>
    <t>Other(f)</t>
  </si>
  <si>
    <t/>
  </si>
  <si>
    <t>Total United States</t>
  </si>
  <si>
    <t>311</t>
  </si>
  <si>
    <t>Food</t>
  </si>
  <si>
    <t xml:space="preserve"> 3112</t>
  </si>
  <si>
    <t>Grain and Oilseed Milling</t>
  </si>
  <si>
    <t>*</t>
  </si>
  <si>
    <t xml:space="preserve">   311221</t>
  </si>
  <si>
    <t>Flour Milling</t>
  </si>
  <si>
    <t xml:space="preserve">  31131</t>
  </si>
  <si>
    <t>Sugar Manufacturing</t>
  </si>
  <si>
    <t xml:space="preserve"> 3114</t>
  </si>
  <si>
    <t xml:space="preserve">Fruit and Vegetable Preserving and Specialty Food </t>
  </si>
  <si>
    <t xml:space="preserve"> 3115</t>
  </si>
  <si>
    <t>Dairy Product</t>
  </si>
  <si>
    <t xml:space="preserve"> 3116</t>
  </si>
  <si>
    <t>Animal Slaughtering and Processing</t>
  </si>
  <si>
    <t>312</t>
  </si>
  <si>
    <t>Beverage and Tobacco Products</t>
  </si>
  <si>
    <t xml:space="preserve"> 3121</t>
  </si>
  <si>
    <t xml:space="preserve">  Beverages</t>
  </si>
  <si>
    <t xml:space="preserve"> 3122</t>
  </si>
  <si>
    <t xml:space="preserve">  Tobacco </t>
  </si>
  <si>
    <t>313</t>
  </si>
  <si>
    <t>Textile Mills</t>
  </si>
  <si>
    <t>314</t>
  </si>
  <si>
    <t>Textile Product Mills</t>
  </si>
  <si>
    <t>Q</t>
  </si>
  <si>
    <t>315</t>
  </si>
  <si>
    <t>Apparel</t>
  </si>
  <si>
    <t>316</t>
  </si>
  <si>
    <t>Leather and Allied Products</t>
  </si>
  <si>
    <t>321</t>
  </si>
  <si>
    <t>Wood Products</t>
  </si>
  <si>
    <t xml:space="preserve">   321113</t>
  </si>
  <si>
    <t xml:space="preserve">  Sawmills</t>
  </si>
  <si>
    <t xml:space="preserve"> 3212</t>
  </si>
  <si>
    <t xml:space="preserve">  Veneer, Plywood, and Engineered Woods</t>
  </si>
  <si>
    <t xml:space="preserve"> 3219</t>
  </si>
  <si>
    <t xml:space="preserve">  Other Wood Products</t>
  </si>
  <si>
    <t>322</t>
  </si>
  <si>
    <t>Paper</t>
  </si>
  <si>
    <t xml:space="preserve">   322110</t>
  </si>
  <si>
    <t xml:space="preserve">  Pulp Mills</t>
  </si>
  <si>
    <t xml:space="preserve">   322121</t>
  </si>
  <si>
    <t xml:space="preserve">  Paper Mills, except Newsprint</t>
  </si>
  <si>
    <t xml:space="preserve">   322122</t>
  </si>
  <si>
    <t xml:space="preserve">  Newsprint Mills</t>
  </si>
  <si>
    <t xml:space="preserve">   322130</t>
  </si>
  <si>
    <t xml:space="preserve">  Paperboard Mills</t>
  </si>
  <si>
    <t>323</t>
  </si>
  <si>
    <t>Printing and Related Support</t>
  </si>
  <si>
    <t>324</t>
  </si>
  <si>
    <t>Petroleum and Coal Products</t>
  </si>
  <si>
    <t xml:space="preserve">   324110</t>
  </si>
  <si>
    <t xml:space="preserve">  Petroleum Refineries</t>
  </si>
  <si>
    <t xml:space="preserve">   324199</t>
  </si>
  <si>
    <t xml:space="preserve">  Other Petroleum and Coal Products</t>
  </si>
  <si>
    <t>325</t>
  </si>
  <si>
    <t>Chemicals</t>
  </si>
  <si>
    <t xml:space="preserve">   325110</t>
  </si>
  <si>
    <t xml:space="preserve">  Petrochemicals</t>
  </si>
  <si>
    <t xml:space="preserve">   325120</t>
  </si>
  <si>
    <t xml:space="preserve">  Industrial Gases</t>
  </si>
  <si>
    <t xml:space="preserve">   325181</t>
  </si>
  <si>
    <t xml:space="preserve">  Alkalies and Chlorine</t>
  </si>
  <si>
    <t xml:space="preserve">   325182</t>
  </si>
  <si>
    <t xml:space="preserve">  Carbon Black </t>
  </si>
  <si>
    <t xml:space="preserve">   325188</t>
  </si>
  <si>
    <t xml:space="preserve">  Other Basic Inorganic Chemicals</t>
  </si>
  <si>
    <t xml:space="preserve">   325192</t>
  </si>
  <si>
    <t xml:space="preserve">  Cyclic Crudes and Intermediates</t>
  </si>
  <si>
    <t xml:space="preserve">   325193</t>
  </si>
  <si>
    <t xml:space="preserve">  Ethyl Alcohol </t>
  </si>
  <si>
    <t xml:space="preserve">   325199</t>
  </si>
  <si>
    <t xml:space="preserve">  Other Basic Organic Chemicals</t>
  </si>
  <si>
    <t xml:space="preserve">   325211</t>
  </si>
  <si>
    <t xml:space="preserve">  Plastics Materials and Resins</t>
  </si>
  <si>
    <t xml:space="preserve">   325212</t>
  </si>
  <si>
    <t xml:space="preserve">  Synthetic Rubber</t>
  </si>
  <si>
    <t xml:space="preserve">   325222</t>
  </si>
  <si>
    <t xml:space="preserve">  Noncellulosic Organic Fibers</t>
  </si>
  <si>
    <t xml:space="preserve">   325311</t>
  </si>
  <si>
    <t xml:space="preserve">  Nitrogenous Fertilizers</t>
  </si>
  <si>
    <t xml:space="preserve">   325312</t>
  </si>
  <si>
    <t xml:space="preserve">  Phosphatic Fertilizers</t>
  </si>
  <si>
    <t xml:space="preserve"> 3254</t>
  </si>
  <si>
    <t xml:space="preserve">  Pharmaceuticals and Medicines</t>
  </si>
  <si>
    <t xml:space="preserve">   325412</t>
  </si>
  <si>
    <t xml:space="preserve">  Pharmaceutical Preparation</t>
  </si>
  <si>
    <t xml:space="preserve">   325992</t>
  </si>
  <si>
    <t xml:space="preserve">  Photographic Film, Paper, Plate, and Chemicals</t>
  </si>
  <si>
    <t>326</t>
  </si>
  <si>
    <t>Plastics and Rubber Products</t>
  </si>
  <si>
    <t>327</t>
  </si>
  <si>
    <t>Nonmetallic Mineral Products</t>
  </si>
  <si>
    <t xml:space="preserve">   327211</t>
  </si>
  <si>
    <t xml:space="preserve">  Flat Glass</t>
  </si>
  <si>
    <t xml:space="preserve">   327212</t>
  </si>
  <si>
    <t>Other Pressed and Blown Glass and Glassware</t>
  </si>
  <si>
    <t xml:space="preserve">   327213</t>
  </si>
  <si>
    <t xml:space="preserve">  Glass Containers</t>
  </si>
  <si>
    <t xml:space="preserve">   327215</t>
  </si>
  <si>
    <t>Glass Products from Purchased Glass</t>
  </si>
  <si>
    <t xml:space="preserve">   327310</t>
  </si>
  <si>
    <t xml:space="preserve">  Cements</t>
  </si>
  <si>
    <t xml:space="preserve">   327410</t>
  </si>
  <si>
    <t xml:space="preserve">  Lime</t>
  </si>
  <si>
    <t xml:space="preserve">   327420</t>
  </si>
  <si>
    <t>Gypsum</t>
  </si>
  <si>
    <t xml:space="preserve">   327993</t>
  </si>
  <si>
    <t xml:space="preserve">  Mineral Wool</t>
  </si>
  <si>
    <t>331</t>
  </si>
  <si>
    <t>Primary Metals</t>
  </si>
  <si>
    <t xml:space="preserve">   331111</t>
  </si>
  <si>
    <t xml:space="preserve">  Iron and Steel Mills</t>
  </si>
  <si>
    <t xml:space="preserve">   331112</t>
  </si>
  <si>
    <t xml:space="preserve">  Electrometallurgical Ferroalloy Products</t>
  </si>
  <si>
    <t xml:space="preserve"> 3312</t>
  </si>
  <si>
    <t xml:space="preserve">  Steel Products from Purchased Steel</t>
  </si>
  <si>
    <t xml:space="preserve"> 3313</t>
  </si>
  <si>
    <t xml:space="preserve">  Alumina and Aluminum</t>
  </si>
  <si>
    <t xml:space="preserve">   331314</t>
  </si>
  <si>
    <t>Secondary Smelting and Alloying of Aluminum</t>
  </si>
  <si>
    <t xml:space="preserve">   331315</t>
  </si>
  <si>
    <t>Aluminum Sheet, Plate and Foils</t>
  </si>
  <si>
    <t xml:space="preserve">   331316</t>
  </si>
  <si>
    <t>Aluminum Extruded Products</t>
  </si>
  <si>
    <t xml:space="preserve"> 3314</t>
  </si>
  <si>
    <t xml:space="preserve">  Nonferrous Metals, except Aluminum</t>
  </si>
  <si>
    <t xml:space="preserve"> 3315</t>
  </si>
  <si>
    <t xml:space="preserve">  Foundries</t>
  </si>
  <si>
    <t xml:space="preserve">   331511</t>
  </si>
  <si>
    <t xml:space="preserve">  Iron Foundries</t>
  </si>
  <si>
    <t xml:space="preserve">   331521</t>
  </si>
  <si>
    <t xml:space="preserve">  Aluminum Die-Casting Foundries</t>
  </si>
  <si>
    <t xml:space="preserve">   331524</t>
  </si>
  <si>
    <t xml:space="preserve">  Aluminum Foundries, except Die-Casting</t>
  </si>
  <si>
    <t>332</t>
  </si>
  <si>
    <t>Fabricated Metal Products</t>
  </si>
  <si>
    <t>333</t>
  </si>
  <si>
    <t>Machinery</t>
  </si>
  <si>
    <t>334</t>
  </si>
  <si>
    <t>Computer and Electronic Products</t>
  </si>
  <si>
    <t xml:space="preserve">   334413</t>
  </si>
  <si>
    <t xml:space="preserve">  Semiconductors and Related Devices</t>
  </si>
  <si>
    <t>335</t>
  </si>
  <si>
    <t>Electrical Equip., Appliances, and Components</t>
  </si>
  <si>
    <t>336</t>
  </si>
  <si>
    <t>Transportation Equipment</t>
  </si>
  <si>
    <t xml:space="preserve">   336111</t>
  </si>
  <si>
    <t>Automobiles</t>
  </si>
  <si>
    <t xml:space="preserve">   336112</t>
  </si>
  <si>
    <t xml:space="preserve">  Light Trucks and Utility Vehicles</t>
  </si>
  <si>
    <t xml:space="preserve"> 3364</t>
  </si>
  <si>
    <t>Aerospace Product and Parts</t>
  </si>
  <si>
    <t xml:space="preserve">   336411</t>
  </si>
  <si>
    <t>Aircraft</t>
  </si>
  <si>
    <t>337</t>
  </si>
  <si>
    <t>Furniture and Related Products</t>
  </si>
  <si>
    <t>339</t>
  </si>
  <si>
    <t>Miscellaneous</t>
  </si>
  <si>
    <t>Total less Petroleum Refining</t>
  </si>
  <si>
    <t>Northeast Census Region</t>
  </si>
  <si>
    <t>Midwest Census Region</t>
  </si>
  <si>
    <t>W</t>
  </si>
  <si>
    <t>South Census Region</t>
  </si>
  <si>
    <t>West Census Region</t>
  </si>
  <si>
    <t xml:space="preserve">    (a) The Bureau of the Census classifies establishments using the North American</t>
  </si>
  <si>
    <t xml:space="preserve">Industry Classification System (NAICS). </t>
  </si>
  <si>
    <t xml:space="preserve">    (b) 'Net Electricity' is obtained by summing purchases, transfers in, and</t>
  </si>
  <si>
    <t>generation from noncombustible renewable resources, minus quantities sold and</t>
  </si>
  <si>
    <t>transferred out.  It does not include electricity inputs from onsite</t>
  </si>
  <si>
    <t>cogeneration or generation from combustible fuels because that energy has</t>
  </si>
  <si>
    <t>already been included as generating fuel (for example, coal).</t>
  </si>
  <si>
    <t xml:space="preserve">    (c) 'Distillate Fuel Oil' includes Nos. 1, 2, and 4 fuel oils and Nos. 1, 2, and 4</t>
  </si>
  <si>
    <t>diesel fuels.</t>
  </si>
  <si>
    <t xml:space="preserve">    (d) 'Natural Gas' includes natural gas obtained from utilities, local distribution companies,</t>
  </si>
  <si>
    <t>and any other supplier(s), such as independent gas producers, gas brokers, marketers,</t>
  </si>
  <si>
    <t>and any marketing subsidiaries of utilities.</t>
  </si>
  <si>
    <t xml:space="preserve">    (e) Examples of Liquefied Petroleum Gases '(LPG)' are ethane, ethylene, propane, propylene,</t>
  </si>
  <si>
    <t>normal butane, butylene, ethane-propane mixtures, propane-butane mixtures, and isobutane</t>
  </si>
  <si>
    <t>produced at refineries or natural gas processing plants, including plants that fractionate raw</t>
  </si>
  <si>
    <t>Natural Gas Liquids '(NGL).'</t>
  </si>
  <si>
    <t xml:space="preserve">    (f) 'Other' includes net steam (the sum of purchases, generation from</t>
  </si>
  <si>
    <t>renewables, and net transfers), and other energy that respondents indicated was</t>
  </si>
  <si>
    <t>used to produce heat and power.</t>
  </si>
  <si>
    <t xml:space="preserve">    NF=No applicable RSE row/column factor.</t>
  </si>
  <si>
    <t xml:space="preserve">    * Estimate less than 0.5.</t>
  </si>
  <si>
    <t xml:space="preserve">    W=Withheld to avoid disclosing data for individual establishments.</t>
  </si>
  <si>
    <t xml:space="preserve">    Q=Withheld because Relative Standard Error is greater than 50 percent.</t>
  </si>
  <si>
    <t xml:space="preserve">    NA=Not available.</t>
  </si>
  <si>
    <t xml:space="preserve">    Notes:  To obtain the RSE percentage for any table cell, multiply the cell's</t>
  </si>
  <si>
    <t>corresponding RSE column and RSE row factors.   Totals may not equal sum of</t>
  </si>
  <si>
    <t>components because of independent rounding.   The estimates presented in this</t>
  </si>
  <si>
    <t>table are for the total consumption of energy (formerly total inputs of energy)</t>
  </si>
  <si>
    <t>for the production of heat, power, and electricity generation,</t>
  </si>
  <si>
    <t>regardless of where the energy was produced.  Specifically, the estimates</t>
  </si>
  <si>
    <t>include the quantities of energy that were originally produced offsite and</t>
  </si>
  <si>
    <t>purchased by or transferred to the establishment, plus those that were produced</t>
  </si>
  <si>
    <t>onsite from other energy or input materials not classified as energy, or were</t>
  </si>
  <si>
    <t>extracted from captive (onsite) mines or wells.</t>
  </si>
  <si>
    <t>During manufacturing processes, it is possible that the thermal energy content of</t>
  </si>
  <si>
    <t>an energy input is not completely consumed for the production of heat,</t>
  </si>
  <si>
    <t>power, or electricity generation.  Hence, residuals of that input may</t>
  </si>
  <si>
    <t>remain.  Those residual leftovers may be subsequently consumed for fuel</t>
  </si>
  <si>
    <t>purposes, whether onsite or offsite at another manufacturing establishment</t>
  </si>
  <si>
    <t>(for example, blast furnace gas as a byproduct recovered from coke and</t>
  </si>
  <si>
    <t>other inputs that were not completely consumed).  In such cases, double</t>
  </si>
  <si>
    <t>counting of inputs cannot be avoided, and the "Fuel Consumption" estimates will</t>
  </si>
  <si>
    <t>be inflated.</t>
  </si>
  <si>
    <t xml:space="preserve">    Source: Energy Information Administration, Office of Energy Markets</t>
  </si>
  <si>
    <t>and End Use, Energy Consumption Division, Form EIA-846, '2006 Manufacturing</t>
  </si>
  <si>
    <t>Energy Consumption Survey,' and Office of Oil and Gas, Petroleum</t>
  </si>
  <si>
    <t>Supply Division, Form EIA-810, 'Monthly Refinery Report' for 2006.</t>
  </si>
  <si>
    <t>HFO</t>
  </si>
  <si>
    <t>LFO</t>
  </si>
  <si>
    <t>NG</t>
  </si>
  <si>
    <t xml:space="preserve">Electr purchased </t>
  </si>
  <si>
    <t>in coal</t>
  </si>
  <si>
    <t xml:space="preserve"> Unit: Trillion Btu.</t>
  </si>
  <si>
    <t>Trillion Btu</t>
  </si>
  <si>
    <t>GJ</t>
  </si>
  <si>
    <t>1 BTU = 1,055.06 joules</t>
  </si>
  <si>
    <t>10^9 j =1GJ</t>
  </si>
  <si>
    <t xml:space="preserve">TBTU </t>
  </si>
  <si>
    <t xml:space="preserve">GJ </t>
  </si>
  <si>
    <t>10^9 BTU</t>
  </si>
  <si>
    <t>biomass not include in SEDS yet</t>
  </si>
  <si>
    <t>in Other</t>
  </si>
  <si>
    <t>Total less Petroleum Refining - Taken from table 3.2 MECS per Joe's write-up</t>
  </si>
  <si>
    <t>in SEDS: byproduct gas</t>
  </si>
  <si>
    <t>LPG and NGL(e) added up together with OTHER. Byproduct gas in SEDS is calibrated to that sum.</t>
  </si>
  <si>
    <t>Coke and Breeze is combined with Coal. SEDS Coal demand is calibrated to the sum.</t>
  </si>
  <si>
    <t>Total United States, MECS</t>
  </si>
  <si>
    <t>Petroleum refining in the non-fuel use</t>
  </si>
  <si>
    <t>Nonfuel (feedstock) use total, Table 2.2</t>
  </si>
  <si>
    <t>the rest in non-refining feedstock use</t>
  </si>
  <si>
    <t>Fuel use total:</t>
  </si>
  <si>
    <t xml:space="preserve">MECS total </t>
  </si>
  <si>
    <t>MECS non-refining for SEDS : fuel use+feedstock</t>
  </si>
  <si>
    <t>if total fuel cons 14428 (older version), then total ??</t>
  </si>
  <si>
    <t>SEDS</t>
  </si>
  <si>
    <t>FUEL</t>
  </si>
  <si>
    <t>Unit</t>
  </si>
  <si>
    <t>Coal (Bituminous, Low Sulphur)</t>
  </si>
  <si>
    <t>Heavy Fuel Oil (Low Sulphur)</t>
  </si>
  <si>
    <t>Light Fuel Oil (Low Sulphur)</t>
  </si>
  <si>
    <t>Natural Gas</t>
  </si>
  <si>
    <t>Electricity</t>
  </si>
  <si>
    <t>Byproduct gas (from MECS)</t>
  </si>
  <si>
    <t>Total Energy</t>
  </si>
  <si>
    <t>AEO 2005, realease March 08</t>
  </si>
  <si>
    <t>total byproduct and biomass</t>
  </si>
  <si>
    <t>no HFO in the electrochemical</t>
  </si>
  <si>
    <t>purchased only</t>
  </si>
  <si>
    <t>MECS 06</t>
  </si>
  <si>
    <t>Difference from MECS</t>
  </si>
  <si>
    <t>SEDS results based on the calibration to MECS 06 less pertoleum refining</t>
  </si>
  <si>
    <t>SEDS results, GJ</t>
  </si>
  <si>
    <t>delta</t>
  </si>
  <si>
    <t>delta % of MECS</t>
  </si>
  <si>
    <t>delta in TBTU</t>
  </si>
  <si>
    <t>Refining =</t>
  </si>
  <si>
    <t>Fuel Oil(b)</t>
  </si>
  <si>
    <t>Natural Gas(c)</t>
  </si>
  <si>
    <t>NGL(d)</t>
  </si>
  <si>
    <t>Other(e)</t>
  </si>
  <si>
    <t>NONFUEL USE</t>
  </si>
  <si>
    <t>Feedstock use, GJ, vec of constants in SEDS</t>
  </si>
  <si>
    <t>seds actual sum</t>
  </si>
  <si>
    <t>Coal (Bit, Low S)</t>
  </si>
  <si>
    <t>Heavy Fuel Oil (Low S)</t>
  </si>
  <si>
    <t>Light Fuel Oil (Low S)</t>
  </si>
  <si>
    <t>Byproduct gas</t>
  </si>
  <si>
    <t>TOTAL</t>
  </si>
  <si>
    <t>non-fuel+non-manuf+manuf</t>
  </si>
  <si>
    <t xml:space="preserve">Refining </t>
  </si>
  <si>
    <t>1 quad over -  discrepancy 15685 or 14428 in the fuel consumption table</t>
  </si>
  <si>
    <t>AER</t>
  </si>
  <si>
    <t>AEO 08, March</t>
  </si>
  <si>
    <t>in MECS</t>
  </si>
  <si>
    <t>Value of Shipments</t>
  </si>
  <si>
    <t>(billion 2000 dollars)</t>
  </si>
  <si>
    <t xml:space="preserve">   Manufacturing</t>
  </si>
  <si>
    <t xml:space="preserve">   Nonmanufacturing</t>
  </si>
  <si>
    <t xml:space="preserve">     Total</t>
  </si>
  <si>
    <t>.</t>
  </si>
  <si>
    <t>Energy Prices (2006 dollars per million Btu)</t>
  </si>
  <si>
    <t xml:space="preserve">   Liquefied Petroleum Gases</t>
  </si>
  <si>
    <t xml:space="preserve">   Motor Gasoline</t>
  </si>
  <si>
    <t xml:space="preserve">   Distillate Fuel Oil</t>
  </si>
  <si>
    <t xml:space="preserve">   Residual Fuel Oil</t>
  </si>
  <si>
    <t xml:space="preserve">   Petrochemical Feedstocks</t>
  </si>
  <si>
    <t xml:space="preserve">   Asphalt and Road Oil</t>
  </si>
  <si>
    <t xml:space="preserve">   Natural Gas Heat and Power</t>
  </si>
  <si>
    <t xml:space="preserve">   Natural Gas Feedstock</t>
  </si>
  <si>
    <t xml:space="preserve">   Metallurgical Coal</t>
  </si>
  <si>
    <t xml:space="preserve">   Other Industrial Coal</t>
  </si>
  <si>
    <t xml:space="preserve">   Coal to Liquids</t>
  </si>
  <si>
    <t>- -</t>
  </si>
  <si>
    <t xml:space="preserve">   Electricity</t>
  </si>
  <si>
    <t>Energy Consumption 1/ (quadrillion Btu)</t>
  </si>
  <si>
    <t xml:space="preserve"> Industrial Consumption Excluding Refining</t>
  </si>
  <si>
    <t xml:space="preserve">   Liquefied Petroleum Gases Heat and Power</t>
  </si>
  <si>
    <t xml:space="preserve">   Liquefied Petroleum Gases Feedstocks</t>
  </si>
  <si>
    <t xml:space="preserve">   Petroleum Coke</t>
  </si>
  <si>
    <t xml:space="preserve">   Miscellaneous Petroleum 2/</t>
  </si>
  <si>
    <t xml:space="preserve">     Petroleum Subtotal</t>
  </si>
  <si>
    <t xml:space="preserve">   Natural Gas Feedstocks</t>
  </si>
  <si>
    <t xml:space="preserve">   Lease and Plant Fuel 3/</t>
  </si>
  <si>
    <t xml:space="preserve">     Natural Gas Subtotal</t>
  </si>
  <si>
    <t xml:space="preserve">   Metallurgical Coal and Coke 4/</t>
  </si>
  <si>
    <t xml:space="preserve">     Coal Subtotal</t>
  </si>
  <si>
    <t xml:space="preserve">   Renewables 5/</t>
  </si>
  <si>
    <t xml:space="preserve">   Purchased Electricity</t>
  </si>
  <si>
    <t xml:space="preserve">     Delivered Energy</t>
  </si>
  <si>
    <t xml:space="preserve">   Electricity Related Losses</t>
  </si>
  <si>
    <t xml:space="preserve"> Refining Consumption 6/</t>
  </si>
  <si>
    <t xml:space="preserve">   Still Gas</t>
  </si>
  <si>
    <t xml:space="preserve">   Natural-Gas-to-Liquids Heat and Power</t>
  </si>
  <si>
    <t xml:space="preserve">   Coal-to-Liquids Heat and Power</t>
  </si>
  <si>
    <t xml:space="preserve">   Biofuels Heat and Coproducts</t>
  </si>
  <si>
    <t xml:space="preserve"> Total Industrial Sector Consumption</t>
  </si>
  <si>
    <t>Energy Consumption per dollar of Shipment 1/</t>
  </si>
  <si>
    <t>(thousand Btu per 2000 dollar)</t>
  </si>
  <si>
    <t>Total Industrial Combined Heat and Power</t>
  </si>
  <si>
    <t xml:space="preserve">  Capacity (gigawatts)</t>
  </si>
  <si>
    <t xml:space="preserve">  Generation (billion kilowatthours)</t>
  </si>
  <si>
    <t>TABLE 6</t>
  </si>
  <si>
    <t xml:space="preserve"> Residential</t>
  </si>
  <si>
    <t xml:space="preserve">   Kerosene</t>
  </si>
  <si>
    <t xml:space="preserve">     Liquid Fuels and Other Petroleum Subtotal</t>
  </si>
  <si>
    <t xml:space="preserve">   Natural Gas</t>
  </si>
  <si>
    <t xml:space="preserve">   Coal</t>
  </si>
  <si>
    <t xml:space="preserve">   Renewable Energy 1/</t>
  </si>
  <si>
    <t xml:space="preserve"> Commercial</t>
  </si>
  <si>
    <t xml:space="preserve">   Motor Gasoline 2/</t>
  </si>
  <si>
    <t xml:space="preserve">   Renewable Energy 3/</t>
  </si>
  <si>
    <t xml:space="preserve"> Industrial 4/</t>
  </si>
  <si>
    <t xml:space="preserve">   Other Petroleum 5/</t>
  </si>
  <si>
    <t xml:space="preserve">   Lease and Plant Fuel 6/</t>
  </si>
  <si>
    <t xml:space="preserve">   Net Coal Coke Imports</t>
  </si>
  <si>
    <t xml:space="preserve">   Renewable Energy 7/</t>
  </si>
  <si>
    <t xml:space="preserve"> Transportation</t>
  </si>
  <si>
    <t xml:space="preserve">   E85 8/</t>
  </si>
  <si>
    <t xml:space="preserve">   Jet Fuel 9/</t>
  </si>
  <si>
    <t xml:space="preserve">   Distillate Fuel Oil 10/</t>
  </si>
  <si>
    <t xml:space="preserve">   Liquid Hydrogen</t>
  </si>
  <si>
    <t xml:space="preserve">   Other Petroleum 11/</t>
  </si>
  <si>
    <t xml:space="preserve">   Pipeline Fuel Natural Gas</t>
  </si>
  <si>
    <t xml:space="preserve">   Compressed Natural Gas</t>
  </si>
  <si>
    <t xml:space="preserve"> Delivered Energy Consumption, All Sectors</t>
  </si>
  <si>
    <t xml:space="preserve">   Other Petroleum 12/</t>
  </si>
  <si>
    <t xml:space="preserve">   Pipeline Natural Gas</t>
  </si>
  <si>
    <t xml:space="preserve">   Other Coal</t>
  </si>
  <si>
    <t xml:space="preserve">   Renewable Energy 13/</t>
  </si>
  <si>
    <t xml:space="preserve"> Electric Power 14/</t>
  </si>
  <si>
    <t xml:space="preserve">   Steam Coal</t>
  </si>
  <si>
    <t xml:space="preserve">   Nuclear Power</t>
  </si>
  <si>
    <t xml:space="preserve">   Renewable Energy 15/</t>
  </si>
  <si>
    <t xml:space="preserve">   Electricity Imports</t>
  </si>
  <si>
    <t xml:space="preserve">     Total 16/</t>
  </si>
  <si>
    <t xml:space="preserve"> Total Energy Consumption</t>
  </si>
  <si>
    <t xml:space="preserve">   Renewable Energy 17/</t>
  </si>
  <si>
    <t>Energy Use &amp; Related Statistics</t>
  </si>
  <si>
    <t xml:space="preserve">  Delivered Energy Use</t>
  </si>
  <si>
    <t xml:space="preserve">  Total Energy Use</t>
  </si>
  <si>
    <t xml:space="preserve">  Ethanol Consumed in Motor Gasoline and E85</t>
  </si>
  <si>
    <t xml:space="preserve">  Population (millions)</t>
  </si>
  <si>
    <t xml:space="preserve">  Gross Domestic Product  (billion 2000 dollars)</t>
  </si>
  <si>
    <t xml:space="preserve">  Carbon Dioxide Emissions (million metric tons)</t>
  </si>
  <si>
    <t>AEO TABLE 2</t>
  </si>
  <si>
    <t>in byproduct gas</t>
  </si>
  <si>
    <t>added as feedstock (non-fuel use) across all my fuels based on MECS table 2.2</t>
  </si>
  <si>
    <t>AEO totals in quads, from Table 6</t>
  </si>
  <si>
    <t>AEO totals in Gj</t>
  </si>
  <si>
    <t>Non-manufacturing correction</t>
  </si>
  <si>
    <t>SEDS results with feedstock , GJ</t>
  </si>
  <si>
    <t>Actual SEDS</t>
  </si>
  <si>
    <t>seds total</t>
  </si>
  <si>
    <t>seds</t>
  </si>
  <si>
    <t>FUEL USE: Total less Petroleum Refining, Table 3.2 MECS 06</t>
  </si>
  <si>
    <t>Step 1: Calibration of manufacturing fuel demand to MECS</t>
  </si>
  <si>
    <t>From Table 3.2    Fuel Consumption, 2006;</t>
  </si>
  <si>
    <t>Other(f)*</t>
  </si>
  <si>
    <t>LPG* and</t>
  </si>
  <si>
    <t>Coal**</t>
  </si>
  <si>
    <t>and Breeze**</t>
  </si>
  <si>
    <t>**</t>
  </si>
  <si>
    <t xml:space="preserve">Step 2: Computing Feedstock (Non-fuel) use </t>
  </si>
  <si>
    <t>delta:  non-refining feedstock use</t>
  </si>
  <si>
    <t>NONFUEL USE from Table 2.2. of MECS 2006</t>
  </si>
  <si>
    <t>SEDS Feedstock use (vec of constants)</t>
  </si>
  <si>
    <t>Step 3: Computing non-manufacturing fuel demand as a difference between AEO totals (Table 6, Industry less refining) and MECS 06 Fuel use+Feedstock use</t>
  </si>
  <si>
    <t>quads</t>
  </si>
  <si>
    <t>Actual SEDS: fuel use + feedstock</t>
  </si>
  <si>
    <t>DELTA: Non-manufacturing demand</t>
  </si>
  <si>
    <t>AEO totals in Gj, from Table 6</t>
  </si>
  <si>
    <t xml:space="preserve">SEDS TOTAL, actual </t>
  </si>
  <si>
    <t>TOTAL SEDS</t>
  </si>
  <si>
    <t xml:space="preserve">Interim SEDS result: </t>
  </si>
  <si>
    <t>FUEL USE + FEEDSTOCK, GJ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</si>
</sst>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</numFmts>
  <fonts count="69">
    <font>
      <sz val="12"/>
      <name val="Helv"/>
      <family val="0"/>
    </font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10"/>
      <name val="Helv"/>
      <family val="0"/>
    </font>
    <font>
      <sz val="12"/>
      <name val="Times New Roman"/>
      <family val="1"/>
    </font>
    <font>
      <sz val="8"/>
      <color indexed="23"/>
      <name val="Helv"/>
      <family val="0"/>
    </font>
    <font>
      <sz val="10"/>
      <color indexed="23"/>
      <name val="Helv"/>
      <family val="0"/>
    </font>
    <font>
      <b/>
      <sz val="10"/>
      <name val="Helv"/>
      <family val="0"/>
    </font>
    <font>
      <b/>
      <sz val="10"/>
      <name val="Arial"/>
      <family val="2"/>
    </font>
    <font>
      <b/>
      <sz val="10"/>
      <color indexed="12"/>
      <name val="Helv"/>
      <family val="0"/>
    </font>
    <font>
      <sz val="10"/>
      <color indexed="10"/>
      <name val="HLV"/>
      <family val="0"/>
    </font>
    <font>
      <sz val="10"/>
      <name val="Helvetica"/>
      <family val="2"/>
    </font>
    <font>
      <b/>
      <sz val="10"/>
      <color indexed="12"/>
      <name val="Helvetica"/>
      <family val="2"/>
    </font>
    <font>
      <sz val="8"/>
      <name val="Helv"/>
      <family val="0"/>
    </font>
    <font>
      <b/>
      <sz val="10"/>
      <name val="Helvetica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10"/>
      <name val="Arial"/>
      <family val="2"/>
    </font>
    <font>
      <b/>
      <sz val="10"/>
      <color indexed="10"/>
      <name val="Helv"/>
      <family val="0"/>
    </font>
    <font>
      <b/>
      <sz val="12"/>
      <name val="Helv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2"/>
    </font>
    <font>
      <i/>
      <sz val="12"/>
      <name val="Helv"/>
      <family val="0"/>
    </font>
    <font>
      <b/>
      <sz val="12"/>
      <color indexed="10"/>
      <name val="Helv"/>
      <family val="0"/>
    </font>
    <font>
      <sz val="12"/>
      <color indexed="9"/>
      <name val="Helv"/>
      <family val="0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4"/>
      <name val="Arial"/>
      <family val="2"/>
    </font>
    <font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lv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49" fontId="9" fillId="0" borderId="0" xfId="0" applyNumberFormat="1" applyFont="1" applyAlignment="1">
      <alignment/>
    </xf>
    <xf numFmtId="0" fontId="10" fillId="0" borderId="0" xfId="0" applyFont="1" applyAlignment="1" applyProtection="1">
      <alignment/>
      <protection locked="0"/>
    </xf>
    <xf numFmtId="49" fontId="8" fillId="34" borderId="0" xfId="0" applyNumberFormat="1" applyFont="1" applyFill="1" applyAlignment="1" applyProtection="1">
      <alignment horizontal="left"/>
      <protection/>
    </xf>
    <xf numFmtId="0" fontId="8" fillId="34" borderId="0" xfId="0" applyFont="1" applyFill="1" applyAlignment="1" applyProtection="1">
      <alignment horizontal="left"/>
      <protection/>
    </xf>
    <xf numFmtId="0" fontId="8" fillId="34" borderId="0" xfId="0" applyFont="1" applyFill="1" applyAlignment="1">
      <alignment/>
    </xf>
    <xf numFmtId="49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166" fontId="11" fillId="34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6" fontId="12" fillId="0" borderId="0" xfId="0" applyNumberFormat="1" applyFont="1" applyFill="1" applyBorder="1" applyAlignment="1" applyProtection="1">
      <alignment horizontal="center"/>
      <protection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4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left"/>
      <protection/>
    </xf>
    <xf numFmtId="3" fontId="4" fillId="0" borderId="0" xfId="0" applyNumberFormat="1" applyFont="1" applyAlignment="1">
      <alignment horizontal="right"/>
    </xf>
    <xf numFmtId="166" fontId="12" fillId="0" borderId="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60" applyNumberFormat="1" applyFont="1" applyAlignment="1" applyProtection="1">
      <alignment horizontal="left"/>
      <protection/>
    </xf>
    <xf numFmtId="49" fontId="10" fillId="33" borderId="0" xfId="0" applyNumberFormat="1" applyFont="1" applyFill="1" applyAlignment="1" applyProtection="1">
      <alignment horizontal="left"/>
      <protection/>
    </xf>
    <xf numFmtId="3" fontId="10" fillId="33" borderId="0" xfId="0" applyNumberFormat="1" applyFont="1" applyFill="1" applyAlignment="1">
      <alignment horizontal="right"/>
    </xf>
    <xf numFmtId="166" fontId="13" fillId="33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49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164" fontId="8" fillId="0" borderId="0" xfId="0" applyNumberFormat="1" applyFont="1" applyAlignment="1" applyProtection="1">
      <alignment/>
      <protection/>
    </xf>
    <xf numFmtId="49" fontId="8" fillId="35" borderId="0" xfId="0" applyNumberFormat="1" applyFont="1" applyFill="1" applyAlignment="1" applyProtection="1">
      <alignment horizontal="left"/>
      <protection/>
    </xf>
    <xf numFmtId="3" fontId="8" fillId="35" borderId="0" xfId="0" applyNumberFormat="1" applyFont="1" applyFill="1" applyAlignment="1">
      <alignment horizontal="left"/>
    </xf>
    <xf numFmtId="3" fontId="8" fillId="35" borderId="0" xfId="0" applyNumberFormat="1" applyFont="1" applyFill="1" applyAlignment="1">
      <alignment horizontal="right"/>
    </xf>
    <xf numFmtId="0" fontId="8" fillId="35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165" fontId="4" fillId="0" borderId="0" xfId="0" applyNumberFormat="1" applyFont="1" applyAlignment="1" applyProtection="1">
      <alignment horizontal="left"/>
      <protection/>
    </xf>
    <xf numFmtId="165" fontId="8" fillId="0" borderId="0" xfId="0" applyNumberFormat="1" applyFont="1" applyAlignment="1" applyProtection="1">
      <alignment horizontal="left"/>
      <protection/>
    </xf>
    <xf numFmtId="49" fontId="8" fillId="36" borderId="0" xfId="0" applyNumberFormat="1" applyFont="1" applyFill="1" applyAlignment="1" applyProtection="1">
      <alignment horizontal="left"/>
      <protection/>
    </xf>
    <xf numFmtId="3" fontId="8" fillId="36" borderId="0" xfId="0" applyNumberFormat="1" applyFont="1" applyFill="1" applyAlignment="1">
      <alignment horizontal="left"/>
    </xf>
    <xf numFmtId="3" fontId="8" fillId="36" borderId="0" xfId="0" applyNumberFormat="1" applyFont="1" applyFill="1" applyAlignment="1">
      <alignment horizontal="right"/>
    </xf>
    <xf numFmtId="0" fontId="8" fillId="36" borderId="0" xfId="0" applyFont="1" applyFill="1" applyAlignment="1">
      <alignment/>
    </xf>
    <xf numFmtId="49" fontId="8" fillId="36" borderId="0" xfId="0" applyNumberFormat="1" applyFont="1" applyFill="1" applyAlignment="1">
      <alignment/>
    </xf>
    <xf numFmtId="49" fontId="8" fillId="37" borderId="0" xfId="0" applyNumberFormat="1" applyFont="1" applyFill="1" applyAlignment="1" applyProtection="1">
      <alignment horizontal="left"/>
      <protection/>
    </xf>
    <xf numFmtId="3" fontId="8" fillId="37" borderId="0" xfId="0" applyNumberFormat="1" applyFont="1" applyFill="1" applyAlignment="1">
      <alignment horizontal="left"/>
    </xf>
    <xf numFmtId="3" fontId="8" fillId="37" borderId="0" xfId="0" applyNumberFormat="1" applyFont="1" applyFill="1" applyAlignment="1">
      <alignment horizontal="right"/>
    </xf>
    <xf numFmtId="0" fontId="8" fillId="37" borderId="0" xfId="0" applyFont="1" applyFill="1" applyAlignment="1">
      <alignment/>
    </xf>
    <xf numFmtId="49" fontId="8" fillId="37" borderId="0" xfId="0" applyNumberFormat="1" applyFont="1" applyFill="1" applyAlignment="1">
      <alignment/>
    </xf>
    <xf numFmtId="49" fontId="8" fillId="38" borderId="0" xfId="0" applyNumberFormat="1" applyFont="1" applyFill="1" applyAlignment="1" applyProtection="1">
      <alignment horizontal="left"/>
      <protection/>
    </xf>
    <xf numFmtId="3" fontId="8" fillId="38" borderId="0" xfId="0" applyNumberFormat="1" applyFont="1" applyFill="1" applyAlignment="1">
      <alignment horizontal="left"/>
    </xf>
    <xf numFmtId="3" fontId="8" fillId="38" borderId="0" xfId="0" applyNumberFormat="1" applyFont="1" applyFill="1" applyAlignment="1">
      <alignment horizontal="right"/>
    </xf>
    <xf numFmtId="0" fontId="8" fillId="38" borderId="0" xfId="0" applyFont="1" applyFill="1" applyAlignment="1">
      <alignment/>
    </xf>
    <xf numFmtId="49" fontId="8" fillId="38" borderId="0" xfId="0" applyNumberFormat="1" applyFont="1" applyFill="1" applyAlignment="1">
      <alignment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37" fontId="4" fillId="0" borderId="0" xfId="0" applyNumberFormat="1" applyFont="1" applyAlignment="1" applyProtection="1">
      <alignment horizontal="left"/>
      <protection/>
    </xf>
    <xf numFmtId="43" fontId="9" fillId="0" borderId="0" xfId="42" applyFont="1" applyFill="1" applyAlignment="1" applyProtection="1">
      <alignment horizontal="left"/>
      <protection/>
    </xf>
    <xf numFmtId="43" fontId="9" fillId="0" borderId="0" xfId="42" applyFont="1" applyFill="1" applyAlignment="1">
      <alignment/>
    </xf>
    <xf numFmtId="43" fontId="1" fillId="0" borderId="0" xfId="42" applyFont="1" applyAlignment="1">
      <alignment/>
    </xf>
    <xf numFmtId="43" fontId="1" fillId="0" borderId="0" xfId="42" applyFont="1" applyFill="1" applyAlignment="1">
      <alignment/>
    </xf>
    <xf numFmtId="43" fontId="1" fillId="0" borderId="10" xfId="42" applyFont="1" applyFill="1" applyBorder="1" applyAlignment="1">
      <alignment/>
    </xf>
    <xf numFmtId="43" fontId="1" fillId="0" borderId="11" xfId="42" applyFont="1" applyFill="1" applyBorder="1" applyAlignment="1" applyProtection="1">
      <alignment horizontal="center"/>
      <protection/>
    </xf>
    <xf numFmtId="43" fontId="1" fillId="0" borderId="12" xfId="42" applyFont="1" applyFill="1" applyBorder="1" applyAlignment="1" applyProtection="1">
      <alignment horizontal="center"/>
      <protection/>
    </xf>
    <xf numFmtId="43" fontId="1" fillId="0" borderId="13" xfId="42" applyFont="1" applyFill="1" applyBorder="1" applyAlignment="1" applyProtection="1">
      <alignment horizontal="center"/>
      <protection/>
    </xf>
    <xf numFmtId="43" fontId="1" fillId="0" borderId="0" xfId="42" applyFont="1" applyFill="1" applyBorder="1" applyAlignment="1">
      <alignment horizontal="center"/>
    </xf>
    <xf numFmtId="43" fontId="17" fillId="0" borderId="0" xfId="42" applyFont="1" applyFill="1" applyAlignment="1">
      <alignment/>
    </xf>
    <xf numFmtId="3" fontId="10" fillId="39" borderId="0" xfId="0" applyNumberFormat="1" applyFont="1" applyFill="1" applyAlignment="1">
      <alignment horizontal="right"/>
    </xf>
    <xf numFmtId="43" fontId="18" fillId="0" borderId="0" xfId="42" applyFont="1" applyFill="1" applyAlignment="1">
      <alignment/>
    </xf>
    <xf numFmtId="43" fontId="1" fillId="0" borderId="0" xfId="42" applyFont="1" applyFill="1" applyBorder="1" applyAlignment="1">
      <alignment/>
    </xf>
    <xf numFmtId="43" fontId="1" fillId="39" borderId="0" xfId="42" applyFont="1" applyFill="1" applyAlignment="1">
      <alignment/>
    </xf>
    <xf numFmtId="43" fontId="9" fillId="0" borderId="10" xfId="42" applyFont="1" applyFill="1" applyBorder="1" applyAlignment="1">
      <alignment/>
    </xf>
    <xf numFmtId="43" fontId="1" fillId="0" borderId="14" xfId="42" applyFont="1" applyFill="1" applyBorder="1" applyAlignment="1">
      <alignment/>
    </xf>
    <xf numFmtId="43" fontId="1" fillId="0" borderId="15" xfId="42" applyFont="1" applyFill="1" applyBorder="1" applyAlignment="1">
      <alignment/>
    </xf>
    <xf numFmtId="43" fontId="18" fillId="0" borderId="12" xfId="42" applyFont="1" applyFill="1" applyBorder="1" applyAlignment="1">
      <alignment/>
    </xf>
    <xf numFmtId="43" fontId="17" fillId="0" borderId="0" xfId="42" applyFont="1" applyFill="1" applyAlignment="1">
      <alignment horizontal="right"/>
    </xf>
    <xf numFmtId="3" fontId="4" fillId="40" borderId="0" xfId="0" applyNumberFormat="1" applyFont="1" applyFill="1" applyAlignment="1">
      <alignment horizontal="right"/>
    </xf>
    <xf numFmtId="43" fontId="1" fillId="40" borderId="11" xfId="42" applyFont="1" applyFill="1" applyBorder="1" applyAlignment="1">
      <alignment/>
    </xf>
    <xf numFmtId="43" fontId="1" fillId="40" borderId="0" xfId="42" applyFont="1" applyFill="1" applyAlignment="1">
      <alignment/>
    </xf>
    <xf numFmtId="43" fontId="17" fillId="33" borderId="0" xfId="42" applyFont="1" applyFill="1" applyAlignment="1">
      <alignment/>
    </xf>
    <xf numFmtId="0" fontId="1" fillId="0" borderId="0" xfId="57" applyFont="1" applyFill="1">
      <alignment/>
      <protection/>
    </xf>
    <xf numFmtId="0" fontId="19" fillId="0" borderId="0" xfId="57" applyFont="1" applyFill="1">
      <alignment/>
      <protection/>
    </xf>
    <xf numFmtId="0" fontId="1" fillId="0" borderId="16" xfId="57" applyFont="1" applyFill="1" applyBorder="1">
      <alignment/>
      <protection/>
    </xf>
    <xf numFmtId="0" fontId="20" fillId="0" borderId="17" xfId="57" applyFont="1" applyFill="1" applyBorder="1">
      <alignment/>
      <protection/>
    </xf>
    <xf numFmtId="0" fontId="9" fillId="0" borderId="17" xfId="57" applyFont="1" applyFill="1" applyBorder="1">
      <alignment/>
      <protection/>
    </xf>
    <xf numFmtId="0" fontId="9" fillId="33" borderId="0" xfId="57" applyFont="1" applyFill="1" applyBorder="1">
      <alignment/>
      <protection/>
    </xf>
    <xf numFmtId="0" fontId="9" fillId="0" borderId="18" xfId="57" applyFont="1" applyFill="1" applyBorder="1">
      <alignment/>
      <protection/>
    </xf>
    <xf numFmtId="0" fontId="1" fillId="0" borderId="19" xfId="57" applyFont="1" applyFill="1" applyBorder="1">
      <alignment/>
      <protection/>
    </xf>
    <xf numFmtId="43" fontId="19" fillId="0" borderId="0" xfId="42" applyFont="1" applyFill="1" applyBorder="1" applyAlignment="1">
      <alignment/>
    </xf>
    <xf numFmtId="43" fontId="16" fillId="0" borderId="0" xfId="42" applyFont="1" applyFill="1" applyBorder="1" applyAlignment="1">
      <alignment/>
    </xf>
    <xf numFmtId="0" fontId="1" fillId="0" borderId="20" xfId="57" applyFont="1" applyFill="1" applyBorder="1" applyAlignment="1">
      <alignment horizontal="center"/>
      <protection/>
    </xf>
    <xf numFmtId="43" fontId="19" fillId="33" borderId="0" xfId="42" applyFont="1" applyFill="1" applyAlignment="1">
      <alignment/>
    </xf>
    <xf numFmtId="10" fontId="1" fillId="0" borderId="21" xfId="57" applyNumberFormat="1" applyFont="1" applyFill="1" applyBorder="1" applyAlignment="1">
      <alignment horizontal="center"/>
      <protection/>
    </xf>
    <xf numFmtId="0" fontId="1" fillId="0" borderId="0" xfId="57">
      <alignment/>
      <protection/>
    </xf>
    <xf numFmtId="0" fontId="1" fillId="0" borderId="22" xfId="57" applyFont="1" applyFill="1" applyBorder="1">
      <alignment/>
      <protection/>
    </xf>
    <xf numFmtId="43" fontId="16" fillId="41" borderId="0" xfId="42" applyFont="1" applyFill="1" applyBorder="1" applyAlignment="1">
      <alignment/>
    </xf>
    <xf numFmtId="0" fontId="1" fillId="0" borderId="0" xfId="57" applyFont="1" applyFill="1" applyBorder="1" applyAlignment="1">
      <alignment horizontal="center"/>
      <protection/>
    </xf>
    <xf numFmtId="0" fontId="1" fillId="42" borderId="22" xfId="57" applyFont="1" applyFill="1" applyBorder="1">
      <alignment/>
      <protection/>
    </xf>
    <xf numFmtId="0" fontId="19" fillId="0" borderId="0" xfId="57" applyFont="1" applyFill="1" applyBorder="1">
      <alignment/>
      <protection/>
    </xf>
    <xf numFmtId="0" fontId="1" fillId="0" borderId="0" xfId="57" applyFont="1" applyFill="1" applyBorder="1">
      <alignment/>
      <protection/>
    </xf>
    <xf numFmtId="0" fontId="9" fillId="0" borderId="16" xfId="57" applyFont="1" applyFill="1" applyBorder="1">
      <alignment/>
      <protection/>
    </xf>
    <xf numFmtId="3" fontId="19" fillId="0" borderId="17" xfId="57" applyNumberFormat="1" applyFont="1" applyFill="1" applyBorder="1" applyAlignment="1">
      <alignment horizontal="center"/>
      <protection/>
    </xf>
    <xf numFmtId="3" fontId="1" fillId="0" borderId="17" xfId="57" applyNumberFormat="1" applyFont="1" applyFill="1" applyBorder="1" applyAlignment="1">
      <alignment horizontal="center"/>
      <protection/>
    </xf>
    <xf numFmtId="0" fontId="9" fillId="0" borderId="17" xfId="57" applyFont="1" applyFill="1" applyBorder="1" applyAlignment="1">
      <alignment horizontal="center"/>
      <protection/>
    </xf>
    <xf numFmtId="10" fontId="1" fillId="0" borderId="18" xfId="57" applyNumberFormat="1" applyFont="1" applyFill="1" applyBorder="1" applyAlignment="1">
      <alignment horizontal="center"/>
      <protection/>
    </xf>
    <xf numFmtId="43" fontId="1" fillId="0" borderId="0" xfId="57" applyNumberFormat="1">
      <alignment/>
      <protection/>
    </xf>
    <xf numFmtId="43" fontId="18" fillId="0" borderId="0" xfId="42" applyFont="1" applyFill="1" applyBorder="1" applyAlignment="1">
      <alignment/>
    </xf>
    <xf numFmtId="43" fontId="17" fillId="0" borderId="0" xfId="42" applyFont="1" applyFill="1" applyBorder="1" applyAlignment="1">
      <alignment/>
    </xf>
    <xf numFmtId="43" fontId="9" fillId="0" borderId="23" xfId="42" applyFont="1" applyFill="1" applyBorder="1" applyAlignment="1" applyProtection="1">
      <alignment horizontal="left"/>
      <protection/>
    </xf>
    <xf numFmtId="0" fontId="8" fillId="0" borderId="23" xfId="0" applyFont="1" applyBorder="1" applyAlignment="1" applyProtection="1">
      <alignment horizontal="left"/>
      <protection/>
    </xf>
    <xf numFmtId="43" fontId="9" fillId="0" borderId="23" xfId="42" applyFont="1" applyFill="1" applyBorder="1" applyAlignment="1">
      <alignment/>
    </xf>
    <xf numFmtId="43" fontId="1" fillId="0" borderId="23" xfId="42" applyFont="1" applyBorder="1" applyAlignment="1">
      <alignment/>
    </xf>
    <xf numFmtId="43" fontId="1" fillId="0" borderId="23" xfId="42" applyFont="1" applyFill="1" applyBorder="1" applyAlignment="1">
      <alignment/>
    </xf>
    <xf numFmtId="43" fontId="9" fillId="0" borderId="0" xfId="42" applyFont="1" applyFill="1" applyBorder="1" applyAlignment="1" applyProtection="1">
      <alignment horizontal="left"/>
      <protection/>
    </xf>
    <xf numFmtId="43" fontId="9" fillId="0" borderId="0" xfId="42" applyFont="1" applyFill="1" applyBorder="1" applyAlignment="1">
      <alignment/>
    </xf>
    <xf numFmtId="43" fontId="9" fillId="0" borderId="0" xfId="42" applyFont="1" applyFill="1" applyBorder="1" applyAlignment="1" applyProtection="1">
      <alignment horizontal="center"/>
      <protection/>
    </xf>
    <xf numFmtId="43" fontId="1" fillId="0" borderId="0" xfId="42" applyFont="1" applyFill="1" applyBorder="1" applyAlignment="1" applyProtection="1">
      <alignment horizontal="left"/>
      <protection/>
    </xf>
    <xf numFmtId="43" fontId="1" fillId="0" borderId="0" xfId="42" applyFont="1" applyFill="1" applyBorder="1" applyAlignment="1" applyProtection="1">
      <alignment horizontal="center"/>
      <protection/>
    </xf>
    <xf numFmtId="43" fontId="16" fillId="0" borderId="0" xfId="42" applyFont="1" applyFill="1" applyBorder="1" applyAlignment="1" applyProtection="1">
      <alignment/>
      <protection locked="0"/>
    </xf>
    <xf numFmtId="43" fontId="1" fillId="0" borderId="0" xfId="42" applyFont="1" applyFill="1" applyBorder="1" applyAlignment="1" applyProtection="1">
      <alignment horizontal="left" wrapText="1"/>
      <protection/>
    </xf>
    <xf numFmtId="43" fontId="17" fillId="33" borderId="0" xfId="42" applyFont="1" applyFill="1" applyBorder="1" applyAlignment="1">
      <alignment horizontal="right"/>
    </xf>
    <xf numFmtId="43" fontId="1" fillId="0" borderId="0" xfId="42" applyFont="1" applyFill="1" applyBorder="1" applyAlignment="1">
      <alignment horizontal="right"/>
    </xf>
    <xf numFmtId="43" fontId="1" fillId="39" borderId="0" xfId="42" applyFont="1" applyFill="1" applyBorder="1" applyAlignment="1">
      <alignment horizontal="right"/>
    </xf>
    <xf numFmtId="43" fontId="1" fillId="43" borderId="0" xfId="42" applyFont="1" applyFill="1" applyBorder="1" applyAlignment="1">
      <alignment/>
    </xf>
    <xf numFmtId="49" fontId="8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43" fontId="1" fillId="0" borderId="24" xfId="42" applyFont="1" applyFill="1" applyBorder="1" applyAlignment="1">
      <alignment/>
    </xf>
    <xf numFmtId="43" fontId="18" fillId="0" borderId="24" xfId="42" applyFont="1" applyFill="1" applyBorder="1" applyAlignment="1">
      <alignment/>
    </xf>
    <xf numFmtId="43" fontId="17" fillId="0" borderId="24" xfId="42" applyFont="1" applyFill="1" applyBorder="1" applyAlignment="1">
      <alignment/>
    </xf>
    <xf numFmtId="43" fontId="1" fillId="38" borderId="24" xfId="42" applyFont="1" applyFill="1" applyBorder="1" applyAlignment="1">
      <alignment/>
    </xf>
    <xf numFmtId="43" fontId="21" fillId="0" borderId="0" xfId="42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11" fontId="1" fillId="0" borderId="0" xfId="42" applyNumberFormat="1" applyFont="1" applyFill="1" applyAlignment="1">
      <alignment/>
    </xf>
    <xf numFmtId="43" fontId="9" fillId="39" borderId="0" xfId="42" applyFont="1" applyFill="1" applyAlignment="1">
      <alignment/>
    </xf>
    <xf numFmtId="43" fontId="1" fillId="0" borderId="0" xfId="42" applyNumberFormat="1" applyFont="1" applyFill="1" applyAlignment="1">
      <alignment/>
    </xf>
    <xf numFmtId="43" fontId="1" fillId="44" borderId="0" xfId="42" applyNumberFormat="1" applyFont="1" applyFill="1" applyAlignment="1">
      <alignment/>
    </xf>
    <xf numFmtId="11" fontId="1" fillId="44" borderId="0" xfId="42" applyNumberFormat="1" applyFont="1" applyFill="1" applyAlignment="1">
      <alignment/>
    </xf>
    <xf numFmtId="43" fontId="1" fillId="44" borderId="0" xfId="42" applyFont="1" applyFill="1" applyAlignment="1">
      <alignment/>
    </xf>
    <xf numFmtId="3" fontId="4" fillId="44" borderId="0" xfId="0" applyNumberFormat="1" applyFont="1" applyFill="1" applyAlignment="1">
      <alignment/>
    </xf>
    <xf numFmtId="9" fontId="1" fillId="0" borderId="0" xfId="60" applyFont="1" applyFill="1" applyAlignment="1">
      <alignment/>
    </xf>
    <xf numFmtId="43" fontId="0" fillId="0" borderId="0" xfId="42" applyFont="1" applyAlignment="1">
      <alignment/>
    </xf>
    <xf numFmtId="3" fontId="22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1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40" borderId="0" xfId="0" applyFill="1" applyAlignment="1">
      <alignment/>
    </xf>
    <xf numFmtId="49" fontId="8" fillId="40" borderId="0" xfId="0" applyNumberFormat="1" applyFont="1" applyFill="1" applyAlignment="1" applyProtection="1">
      <alignment/>
      <protection/>
    </xf>
    <xf numFmtId="49" fontId="8" fillId="40" borderId="0" xfId="0" applyNumberFormat="1" applyFont="1" applyFill="1" applyAlignment="1" applyProtection="1">
      <alignment horizontal="left"/>
      <protection/>
    </xf>
    <xf numFmtId="3" fontId="8" fillId="40" borderId="0" xfId="0" applyNumberFormat="1" applyFont="1" applyFill="1" applyAlignment="1">
      <alignment horizontal="right"/>
    </xf>
    <xf numFmtId="166" fontId="15" fillId="40" borderId="0" xfId="0" applyNumberFormat="1" applyFont="1" applyFill="1" applyBorder="1" applyAlignment="1">
      <alignment horizontal="center"/>
    </xf>
    <xf numFmtId="0" fontId="8" fillId="40" borderId="0" xfId="0" applyFont="1" applyFill="1" applyAlignment="1">
      <alignment/>
    </xf>
    <xf numFmtId="3" fontId="4" fillId="36" borderId="0" xfId="0" applyNumberFormat="1" applyFont="1" applyFill="1" applyBorder="1" applyAlignment="1">
      <alignment horizontal="right"/>
    </xf>
    <xf numFmtId="0" fontId="8" fillId="45" borderId="0" xfId="0" applyFont="1" applyFill="1" applyBorder="1" applyAlignment="1" applyProtection="1">
      <alignment horizontal="center"/>
      <protection/>
    </xf>
    <xf numFmtId="3" fontId="4" fillId="45" borderId="0" xfId="0" applyNumberFormat="1" applyFont="1" applyFill="1" applyBorder="1" applyAlignment="1">
      <alignment horizontal="right"/>
    </xf>
    <xf numFmtId="0" fontId="0" fillId="41" borderId="0" xfId="0" applyFill="1" applyAlignment="1">
      <alignment/>
    </xf>
    <xf numFmtId="43" fontId="1" fillId="41" borderId="0" xfId="42" applyFont="1" applyFill="1" applyAlignment="1">
      <alignment/>
    </xf>
    <xf numFmtId="0" fontId="27" fillId="40" borderId="0" xfId="0" applyFont="1" applyFill="1" applyAlignment="1">
      <alignment/>
    </xf>
    <xf numFmtId="0" fontId="28" fillId="0" borderId="0" xfId="0" applyFont="1" applyAlignment="1">
      <alignment/>
    </xf>
    <xf numFmtId="11" fontId="1" fillId="41" borderId="0" xfId="42" applyNumberFormat="1" applyFont="1" applyFill="1" applyAlignment="1">
      <alignment/>
    </xf>
    <xf numFmtId="43" fontId="26" fillId="46" borderId="0" xfId="42" applyFont="1" applyFill="1" applyAlignment="1">
      <alignment/>
    </xf>
    <xf numFmtId="11" fontId="26" fillId="46" borderId="0" xfId="42" applyNumberFormat="1" applyFont="1" applyFill="1" applyAlignment="1">
      <alignment/>
    </xf>
    <xf numFmtId="11" fontId="29" fillId="46" borderId="0" xfId="0" applyNumberFormat="1" applyFont="1" applyFill="1" applyAlignment="1">
      <alignment/>
    </xf>
    <xf numFmtId="43" fontId="30" fillId="46" borderId="0" xfId="42" applyFont="1" applyFill="1" applyAlignment="1">
      <alignment/>
    </xf>
    <xf numFmtId="43" fontId="31" fillId="46" borderId="0" xfId="42" applyFont="1" applyFill="1" applyBorder="1" applyAlignment="1">
      <alignment/>
    </xf>
    <xf numFmtId="43" fontId="30" fillId="46" borderId="0" xfId="42" applyFont="1" applyFill="1" applyBorder="1" applyAlignment="1">
      <alignment/>
    </xf>
    <xf numFmtId="43" fontId="30" fillId="46" borderId="0" xfId="42" applyFont="1" applyFill="1" applyBorder="1" applyAlignment="1" applyProtection="1">
      <alignment horizontal="left"/>
      <protection/>
    </xf>
    <xf numFmtId="11" fontId="32" fillId="46" borderId="0" xfId="42" applyNumberFormat="1" applyFont="1" applyFill="1" applyAlignment="1">
      <alignment/>
    </xf>
    <xf numFmtId="43" fontId="1" fillId="44" borderId="24" xfId="42" applyFont="1" applyFill="1" applyBorder="1" applyAlignment="1">
      <alignment/>
    </xf>
    <xf numFmtId="11" fontId="4" fillId="0" borderId="0" xfId="0" applyNumberFormat="1" applyFont="1" applyAlignment="1">
      <alignment horizontal="right"/>
    </xf>
    <xf numFmtId="43" fontId="1" fillId="39" borderId="24" xfId="42" applyFont="1" applyFill="1" applyBorder="1" applyAlignment="1">
      <alignment/>
    </xf>
    <xf numFmtId="43" fontId="9" fillId="39" borderId="0" xfId="42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43" fontId="9" fillId="36" borderId="0" xfId="42" applyFont="1" applyFill="1" applyBorder="1" applyAlignment="1">
      <alignment/>
    </xf>
    <xf numFmtId="43" fontId="1" fillId="36" borderId="0" xfId="42" applyFont="1" applyFill="1" applyBorder="1" applyAlignment="1" applyProtection="1">
      <alignment horizontal="center"/>
      <protection/>
    </xf>
    <xf numFmtId="43" fontId="1" fillId="36" borderId="0" xfId="42" applyFont="1" applyFill="1" applyBorder="1" applyAlignment="1">
      <alignment horizontal="right"/>
    </xf>
    <xf numFmtId="43" fontId="9" fillId="36" borderId="0" xfId="42" applyFont="1" applyFill="1" applyBorder="1" applyAlignment="1" applyProtection="1">
      <alignment horizontal="center"/>
      <protection/>
    </xf>
    <xf numFmtId="43" fontId="9" fillId="0" borderId="11" xfId="42" applyFont="1" applyFill="1" applyBorder="1" applyAlignment="1">
      <alignment/>
    </xf>
    <xf numFmtId="43" fontId="30" fillId="0" borderId="0" xfId="42" applyFont="1" applyFill="1" applyBorder="1" applyAlignment="1">
      <alignment/>
    </xf>
    <xf numFmtId="43" fontId="9" fillId="0" borderId="19" xfId="42" applyFont="1" applyFill="1" applyBorder="1" applyAlignment="1" applyProtection="1">
      <alignment horizontal="left"/>
      <protection/>
    </xf>
    <xf numFmtId="0" fontId="8" fillId="0" borderId="20" xfId="0" applyFont="1" applyBorder="1" applyAlignment="1" applyProtection="1">
      <alignment horizontal="left"/>
      <protection/>
    </xf>
    <xf numFmtId="43" fontId="9" fillId="0" borderId="20" xfId="42" applyFont="1" applyFill="1" applyBorder="1" applyAlignment="1">
      <alignment/>
    </xf>
    <xf numFmtId="43" fontId="1" fillId="0" borderId="20" xfId="42" applyFont="1" applyBorder="1" applyAlignment="1">
      <alignment/>
    </xf>
    <xf numFmtId="43" fontId="1" fillId="0" borderId="20" xfId="42" applyFont="1" applyFill="1" applyBorder="1" applyAlignment="1">
      <alignment/>
    </xf>
    <xf numFmtId="43" fontId="9" fillId="0" borderId="25" xfId="42" applyFont="1" applyFill="1" applyBorder="1" applyAlignment="1">
      <alignment/>
    </xf>
    <xf numFmtId="43" fontId="9" fillId="0" borderId="22" xfId="42" applyFont="1" applyFill="1" applyBorder="1" applyAlignment="1" applyProtection="1">
      <alignment horizontal="left"/>
      <protection/>
    </xf>
    <xf numFmtId="43" fontId="9" fillId="0" borderId="21" xfId="42" applyFont="1" applyFill="1" applyBorder="1" applyAlignment="1" applyProtection="1">
      <alignment horizontal="left"/>
      <protection/>
    </xf>
    <xf numFmtId="43" fontId="9" fillId="36" borderId="21" xfId="42" applyFont="1" applyFill="1" applyBorder="1" applyAlignment="1" applyProtection="1">
      <alignment horizontal="center"/>
      <protection/>
    </xf>
    <xf numFmtId="43" fontId="1" fillId="0" borderId="22" xfId="42" applyFont="1" applyFill="1" applyBorder="1" applyAlignment="1" applyProtection="1">
      <alignment horizontal="left"/>
      <protection/>
    </xf>
    <xf numFmtId="43" fontId="1" fillId="36" borderId="21" xfId="42" applyFont="1" applyFill="1" applyBorder="1" applyAlignment="1" applyProtection="1">
      <alignment horizontal="center"/>
      <protection/>
    </xf>
    <xf numFmtId="43" fontId="9" fillId="0" borderId="22" xfId="42" applyFont="1" applyFill="1" applyBorder="1" applyAlignment="1">
      <alignment/>
    </xf>
    <xf numFmtId="43" fontId="9" fillId="36" borderId="21" xfId="42" applyFont="1" applyFill="1" applyBorder="1" applyAlignment="1">
      <alignment/>
    </xf>
    <xf numFmtId="43" fontId="1" fillId="0" borderId="22" xfId="42" applyFont="1" applyFill="1" applyBorder="1" applyAlignment="1">
      <alignment/>
    </xf>
    <xf numFmtId="43" fontId="1" fillId="36" borderId="21" xfId="42" applyFont="1" applyFill="1" applyBorder="1" applyAlignment="1">
      <alignment horizontal="right"/>
    </xf>
    <xf numFmtId="43" fontId="1" fillId="0" borderId="21" xfId="42" applyFont="1" applyFill="1" applyBorder="1" applyAlignment="1">
      <alignment/>
    </xf>
    <xf numFmtId="43" fontId="30" fillId="46" borderId="22" xfId="42" applyFont="1" applyFill="1" applyBorder="1" applyAlignment="1">
      <alignment/>
    </xf>
    <xf numFmtId="43" fontId="30" fillId="46" borderId="21" xfId="42" applyFont="1" applyFill="1" applyBorder="1" applyAlignment="1">
      <alignment/>
    </xf>
    <xf numFmtId="43" fontId="21" fillId="0" borderId="21" xfId="42" applyFont="1" applyFill="1" applyBorder="1" applyAlignment="1">
      <alignment/>
    </xf>
    <xf numFmtId="43" fontId="1" fillId="0" borderId="26" xfId="42" applyFont="1" applyFill="1" applyBorder="1" applyAlignment="1">
      <alignment/>
    </xf>
    <xf numFmtId="43" fontId="1" fillId="0" borderId="27" xfId="42" applyFont="1" applyFill="1" applyBorder="1" applyAlignment="1">
      <alignment/>
    </xf>
    <xf numFmtId="43" fontId="1" fillId="44" borderId="0" xfId="42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43" fontId="1" fillId="34" borderId="22" xfId="42" applyFont="1" applyFill="1" applyBorder="1" applyAlignment="1">
      <alignment/>
    </xf>
    <xf numFmtId="43" fontId="1" fillId="34" borderId="0" xfId="42" applyFont="1" applyFill="1" applyBorder="1" applyAlignment="1" applyProtection="1">
      <alignment horizontal="left" wrapText="1"/>
      <protection/>
    </xf>
    <xf numFmtId="43" fontId="1" fillId="34" borderId="0" xfId="42" applyFont="1" applyFill="1" applyBorder="1" applyAlignment="1">
      <alignment/>
    </xf>
    <xf numFmtId="43" fontId="1" fillId="34" borderId="0" xfId="42" applyFont="1" applyFill="1" applyBorder="1" applyAlignment="1">
      <alignment horizontal="right"/>
    </xf>
    <xf numFmtId="43" fontId="1" fillId="34" borderId="21" xfId="42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3" fontId="4" fillId="34" borderId="0" xfId="0" applyNumberFormat="1" applyFont="1" applyFill="1" applyBorder="1" applyAlignment="1">
      <alignment horizontal="right"/>
    </xf>
    <xf numFmtId="43" fontId="21" fillId="0" borderId="10" xfId="42" applyFont="1" applyFill="1" applyBorder="1" applyAlignment="1">
      <alignment/>
    </xf>
    <xf numFmtId="43" fontId="21" fillId="0" borderId="11" xfId="42" applyFont="1" applyFill="1" applyBorder="1" applyAlignment="1">
      <alignment/>
    </xf>
    <xf numFmtId="43" fontId="30" fillId="46" borderId="12" xfId="42" applyFont="1" applyFill="1" applyBorder="1" applyAlignment="1">
      <alignment/>
    </xf>
    <xf numFmtId="43" fontId="1" fillId="0" borderId="13" xfId="42" applyFont="1" applyFill="1" applyBorder="1" applyAlignment="1">
      <alignment/>
    </xf>
    <xf numFmtId="0" fontId="4" fillId="36" borderId="0" xfId="0" applyFont="1" applyFill="1" applyBorder="1" applyAlignment="1" applyProtection="1">
      <alignment horizontal="center"/>
      <protection/>
    </xf>
    <xf numFmtId="43" fontId="1" fillId="36" borderId="0" xfId="42" applyFont="1" applyFill="1" applyBorder="1" applyAlignment="1">
      <alignment/>
    </xf>
    <xf numFmtId="43" fontId="21" fillId="36" borderId="0" xfId="42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43" fontId="33" fillId="0" borderId="0" xfId="42" applyFont="1" applyFill="1" applyBorder="1" applyAlignment="1">
      <alignment/>
    </xf>
    <xf numFmtId="43" fontId="19" fillId="0" borderId="0" xfId="42" applyFont="1" applyFill="1" applyBorder="1" applyAlignment="1">
      <alignment/>
    </xf>
    <xf numFmtId="43" fontId="1" fillId="0" borderId="19" xfId="42" applyFont="1" applyFill="1" applyBorder="1" applyAlignment="1">
      <alignment/>
    </xf>
    <xf numFmtId="43" fontId="1" fillId="0" borderId="25" xfId="42" applyFont="1" applyFill="1" applyBorder="1" applyAlignment="1">
      <alignment/>
    </xf>
    <xf numFmtId="43" fontId="1" fillId="36" borderId="21" xfId="42" applyFont="1" applyFill="1" applyBorder="1" applyAlignment="1">
      <alignment/>
    </xf>
    <xf numFmtId="49" fontId="8" fillId="0" borderId="22" xfId="0" applyNumberFormat="1" applyFont="1" applyBorder="1" applyAlignment="1" applyProtection="1">
      <alignment horizontal="left"/>
      <protection/>
    </xf>
    <xf numFmtId="0" fontId="4" fillId="36" borderId="21" xfId="0" applyFont="1" applyFill="1" applyBorder="1" applyAlignment="1" applyProtection="1">
      <alignment horizontal="center"/>
      <protection/>
    </xf>
    <xf numFmtId="3" fontId="4" fillId="36" borderId="21" xfId="0" applyNumberFormat="1" applyFont="1" applyFill="1" applyBorder="1" applyAlignment="1">
      <alignment horizontal="right"/>
    </xf>
    <xf numFmtId="43" fontId="21" fillId="36" borderId="21" xfId="42" applyFont="1" applyFill="1" applyBorder="1" applyAlignment="1">
      <alignment/>
    </xf>
    <xf numFmtId="43" fontId="30" fillId="46" borderId="28" xfId="42" applyFont="1" applyFill="1" applyBorder="1" applyAlignment="1">
      <alignment/>
    </xf>
    <xf numFmtId="43" fontId="30" fillId="46" borderId="0" xfId="42" applyFont="1" applyFill="1" applyBorder="1" applyAlignment="1" applyProtection="1">
      <alignment horizontal="left" wrapText="1"/>
      <protection/>
    </xf>
    <xf numFmtId="11" fontId="1" fillId="0" borderId="0" xfId="42" applyNumberFormat="1" applyFont="1" applyFill="1" applyBorder="1" applyAlignment="1">
      <alignment/>
    </xf>
    <xf numFmtId="11" fontId="1" fillId="0" borderId="14" xfId="42" applyNumberFormat="1" applyFont="1" applyFill="1" applyBorder="1" applyAlignment="1">
      <alignment/>
    </xf>
    <xf numFmtId="43" fontId="1" fillId="0" borderId="12" xfId="42" applyFont="1" applyFill="1" applyBorder="1" applyAlignment="1">
      <alignment/>
    </xf>
    <xf numFmtId="3" fontId="4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43" fontId="30" fillId="0" borderId="0" xfId="42" applyFont="1" applyFill="1" applyAlignment="1">
      <alignment/>
    </xf>
    <xf numFmtId="11" fontId="4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43" fontId="9" fillId="44" borderId="0" xfId="42" applyFont="1" applyFill="1" applyAlignment="1">
      <alignment/>
    </xf>
    <xf numFmtId="43" fontId="9" fillId="44" borderId="0" xfId="42" applyFont="1" applyFill="1" applyBorder="1" applyAlignment="1">
      <alignment/>
    </xf>
    <xf numFmtId="43" fontId="1" fillId="0" borderId="29" xfId="42" applyFont="1" applyFill="1" applyBorder="1" applyAlignment="1">
      <alignment/>
    </xf>
    <xf numFmtId="174" fontId="21" fillId="0" borderId="0" xfId="42" applyNumberFormat="1" applyFont="1" applyFill="1" applyBorder="1" applyAlignment="1">
      <alignment/>
    </xf>
    <xf numFmtId="43" fontId="1" fillId="33" borderId="0" xfId="42" applyFont="1" applyFill="1" applyBorder="1" applyAlignment="1">
      <alignment/>
    </xf>
    <xf numFmtId="3" fontId="12" fillId="33" borderId="0" xfId="0" applyNumberFormat="1" applyFont="1" applyFill="1" applyBorder="1" applyAlignment="1">
      <alignment horizontal="center"/>
    </xf>
    <xf numFmtId="43" fontId="1" fillId="33" borderId="0" xfId="42" applyFont="1" applyFill="1" applyBorder="1" applyAlignment="1">
      <alignment horizontal="center"/>
    </xf>
    <xf numFmtId="43" fontId="21" fillId="33" borderId="0" xfId="42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verting BTU to GJ - groupe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vonkueg\Documents\NREL\Analysis\SEDS\seds\seds\docs\_noctp\MECS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.1"/>
      <sheetName val="Table 1.2"/>
      <sheetName val="Table 2.1"/>
      <sheetName val="Table 2.2"/>
      <sheetName val="Table 3.1"/>
      <sheetName val="Table 3.2"/>
      <sheetName val="Table 4.1"/>
      <sheetName val="Table 4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5"/>
    <pageSetUpPr fitToPage="1"/>
  </sheetPr>
  <dimension ref="A2:N805"/>
  <sheetViews>
    <sheetView zoomScalePageLayoutView="0" workbookViewId="0" topLeftCell="A39">
      <selection activeCell="C46" sqref="C46"/>
    </sheetView>
  </sheetViews>
  <sheetFormatPr defaultColWidth="14.6640625" defaultRowHeight="15.75"/>
  <cols>
    <col min="1" max="1" width="10.21484375" style="1" customWidth="1"/>
    <col min="2" max="2" width="14.21484375" style="2" customWidth="1"/>
    <col min="3" max="3" width="8.21484375" style="2" customWidth="1"/>
    <col min="4" max="4" width="9.99609375" style="2" customWidth="1"/>
    <col min="5" max="5" width="10.99609375" style="2" customWidth="1"/>
    <col min="6" max="6" width="9.21484375" style="2" customWidth="1"/>
    <col min="7" max="7" width="12.77734375" style="2" customWidth="1"/>
    <col min="8" max="8" width="10.5546875" style="2" customWidth="1"/>
    <col min="9" max="9" width="7.99609375" style="2" customWidth="1"/>
    <col min="10" max="10" width="10.4453125" style="2" customWidth="1"/>
    <col min="11" max="11" width="9.5546875" style="2" customWidth="1"/>
    <col min="12" max="12" width="9.6640625" style="2" hidden="1" customWidth="1"/>
    <col min="13" max="13" width="14.6640625" style="2" hidden="1" customWidth="1"/>
    <col min="14" max="16384" width="14.6640625" style="2" customWidth="1"/>
  </cols>
  <sheetData>
    <row r="2" spans="7:8" ht="12.75">
      <c r="G2" s="2">
        <v>12402</v>
      </c>
      <c r="H2" s="2" t="s">
        <v>0</v>
      </c>
    </row>
    <row r="3" spans="7:8" ht="12.75">
      <c r="G3" s="2">
        <v>3399</v>
      </c>
      <c r="H3" s="2" t="s">
        <v>1</v>
      </c>
    </row>
    <row r="5" spans="7:8" ht="15">
      <c r="G5" s="3" t="s">
        <v>2</v>
      </c>
      <c r="H5" s="2" t="s">
        <v>3</v>
      </c>
    </row>
    <row r="7" spans="1:11" ht="12.75">
      <c r="A7" s="4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5">
      <c r="A8" s="4" t="s">
        <v>5</v>
      </c>
      <c r="B8" s="5"/>
      <c r="C8"/>
      <c r="D8"/>
      <c r="E8"/>
      <c r="F8"/>
      <c r="G8"/>
      <c r="H8"/>
      <c r="I8"/>
      <c r="J8"/>
      <c r="K8"/>
    </row>
    <row r="9" s="7" customFormat="1" ht="12.75">
      <c r="A9" s="6" t="s">
        <v>6</v>
      </c>
    </row>
    <row r="10" s="7" customFormat="1" ht="12.75">
      <c r="A10" s="6" t="s">
        <v>7</v>
      </c>
    </row>
    <row r="11" s="7" customFormat="1" ht="12.75">
      <c r="A11" s="6" t="s">
        <v>8</v>
      </c>
    </row>
    <row r="12" spans="1:2" s="7" customFormat="1" ht="12.75">
      <c r="A12" s="6" t="s">
        <v>9</v>
      </c>
      <c r="B12" s="8"/>
    </row>
    <row r="13" spans="1:13" s="7" customFormat="1" ht="12.75">
      <c r="A13" s="6" t="s">
        <v>10</v>
      </c>
      <c r="B13" s="6" t="s">
        <v>10</v>
      </c>
      <c r="C13" s="6" t="s">
        <v>10</v>
      </c>
      <c r="D13" s="6"/>
      <c r="E13" s="6" t="s">
        <v>10</v>
      </c>
      <c r="F13" s="6" t="s">
        <v>10</v>
      </c>
      <c r="G13" s="6" t="s">
        <v>10</v>
      </c>
      <c r="H13" s="6" t="s">
        <v>10</v>
      </c>
      <c r="I13" s="6" t="s">
        <v>10</v>
      </c>
      <c r="J13" s="6" t="s">
        <v>10</v>
      </c>
      <c r="K13" s="6" t="s">
        <v>10</v>
      </c>
      <c r="M13" s="6" t="s">
        <v>10</v>
      </c>
    </row>
    <row r="14" spans="1:13" s="7" customFormat="1" ht="12.75">
      <c r="A14" s="6" t="s">
        <v>10</v>
      </c>
      <c r="B14" s="6" t="s">
        <v>10</v>
      </c>
      <c r="C14" s="9"/>
      <c r="D14" s="9"/>
      <c r="F14" s="9"/>
      <c r="G14" s="9"/>
      <c r="I14" s="9"/>
      <c r="K14" s="9"/>
      <c r="L14" s="9"/>
      <c r="M14" s="9"/>
    </row>
    <row r="15" spans="1:13" s="7" customFormat="1" ht="12.75">
      <c r="A15" s="6" t="s">
        <v>11</v>
      </c>
      <c r="B15" s="6" t="s">
        <v>10</v>
      </c>
      <c r="C15" s="7" t="s">
        <v>10</v>
      </c>
      <c r="D15" s="10" t="s">
        <v>12</v>
      </c>
      <c r="E15" s="9" t="s">
        <v>13</v>
      </c>
      <c r="F15" s="9" t="s">
        <v>14</v>
      </c>
      <c r="H15" s="9" t="s">
        <v>15</v>
      </c>
      <c r="J15" s="9" t="s">
        <v>16</v>
      </c>
      <c r="K15" s="9" t="s">
        <v>10</v>
      </c>
      <c r="L15" s="9"/>
      <c r="M15" s="9"/>
    </row>
    <row r="16" spans="1:13" s="7" customFormat="1" ht="12.75">
      <c r="A16" s="6" t="s">
        <v>17</v>
      </c>
      <c r="B16" s="6" t="s">
        <v>18</v>
      </c>
      <c r="C16" s="9" t="s">
        <v>19</v>
      </c>
      <c r="D16" s="10" t="s">
        <v>20</v>
      </c>
      <c r="E16" s="9" t="s">
        <v>21</v>
      </c>
      <c r="F16" s="9" t="s">
        <v>22</v>
      </c>
      <c r="G16" s="10" t="s">
        <v>23</v>
      </c>
      <c r="H16" s="9" t="s">
        <v>24</v>
      </c>
      <c r="I16" s="10" t="s">
        <v>25</v>
      </c>
      <c r="J16" s="9" t="s">
        <v>26</v>
      </c>
      <c r="K16" s="9" t="s">
        <v>27</v>
      </c>
      <c r="L16" s="9"/>
      <c r="M16" s="9"/>
    </row>
    <row r="17" spans="1:2" s="7" customFormat="1" ht="12.75">
      <c r="A17" s="11"/>
      <c r="B17" s="12"/>
    </row>
    <row r="18" spans="1:11" s="7" customFormat="1" ht="12.75">
      <c r="A18" s="13" t="s">
        <v>28</v>
      </c>
      <c r="B18" s="14" t="s">
        <v>28</v>
      </c>
      <c r="C18" s="13" t="s">
        <v>29</v>
      </c>
      <c r="D18" s="15"/>
      <c r="E18" s="15"/>
      <c r="F18" s="15"/>
      <c r="G18" s="15"/>
      <c r="H18" s="15"/>
      <c r="I18" s="15"/>
      <c r="J18" s="15"/>
      <c r="K18" s="15"/>
    </row>
    <row r="19" spans="1:11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8"/>
    </row>
    <row r="20" spans="1:12" s="23" customFormat="1" ht="12.75">
      <c r="A20" s="19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2"/>
    </row>
    <row r="21" spans="1:12" s="23" customFormat="1" ht="12.75">
      <c r="A21" s="24" t="s">
        <v>30</v>
      </c>
      <c r="B21" s="25" t="s">
        <v>31</v>
      </c>
      <c r="C21" s="26">
        <v>1186</v>
      </c>
      <c r="D21" s="26">
        <v>251</v>
      </c>
      <c r="E21" s="26">
        <v>26</v>
      </c>
      <c r="F21" s="26">
        <v>16</v>
      </c>
      <c r="G21" s="26">
        <v>635</v>
      </c>
      <c r="H21" s="26">
        <v>3</v>
      </c>
      <c r="I21" s="26">
        <v>147</v>
      </c>
      <c r="J21" s="26">
        <v>1</v>
      </c>
      <c r="K21" s="26">
        <v>107</v>
      </c>
      <c r="L21" s="22"/>
    </row>
    <row r="22" spans="1:12" s="23" customFormat="1" ht="12.75">
      <c r="A22" s="24" t="s">
        <v>32</v>
      </c>
      <c r="B22" s="25" t="s">
        <v>33</v>
      </c>
      <c r="C22" s="26">
        <v>317</v>
      </c>
      <c r="D22" s="26">
        <v>53</v>
      </c>
      <c r="E22" s="26">
        <v>2</v>
      </c>
      <c r="F22" s="26">
        <v>1</v>
      </c>
      <c r="G22" s="26">
        <v>118</v>
      </c>
      <c r="H22" s="26" t="s">
        <v>34</v>
      </c>
      <c r="I22" s="26">
        <v>114</v>
      </c>
      <c r="J22" s="26">
        <v>0</v>
      </c>
      <c r="K22" s="26">
        <v>30</v>
      </c>
      <c r="L22" s="22"/>
    </row>
    <row r="23" spans="1:12" s="23" customFormat="1" ht="12.75">
      <c r="A23" s="24" t="s">
        <v>35</v>
      </c>
      <c r="B23" s="25" t="s">
        <v>36</v>
      </c>
      <c r="C23" s="26">
        <v>179</v>
      </c>
      <c r="D23" s="26">
        <v>23</v>
      </c>
      <c r="E23" s="26" t="s">
        <v>34</v>
      </c>
      <c r="F23" s="26" t="s">
        <v>34</v>
      </c>
      <c r="G23" s="26">
        <v>52</v>
      </c>
      <c r="H23" s="26" t="s">
        <v>34</v>
      </c>
      <c r="I23" s="26">
        <v>95</v>
      </c>
      <c r="J23" s="26">
        <v>0</v>
      </c>
      <c r="K23" s="26">
        <v>9</v>
      </c>
      <c r="L23" s="22"/>
    </row>
    <row r="24" spans="1:12" s="23" customFormat="1" ht="12.75">
      <c r="A24" s="24" t="s">
        <v>37</v>
      </c>
      <c r="B24" s="25" t="s">
        <v>38</v>
      </c>
      <c r="C24" s="26">
        <v>82</v>
      </c>
      <c r="D24" s="26">
        <v>3</v>
      </c>
      <c r="E24" s="26">
        <v>9</v>
      </c>
      <c r="F24" s="26">
        <v>1</v>
      </c>
      <c r="G24" s="26">
        <v>18</v>
      </c>
      <c r="H24" s="26" t="s">
        <v>34</v>
      </c>
      <c r="I24" s="26">
        <v>31</v>
      </c>
      <c r="J24" s="26">
        <v>1</v>
      </c>
      <c r="K24" s="26">
        <v>20</v>
      </c>
      <c r="L24" s="22"/>
    </row>
    <row r="25" spans="1:12" s="23" customFormat="1" ht="12.75">
      <c r="A25" s="24" t="s">
        <v>39</v>
      </c>
      <c r="B25" s="25" t="s">
        <v>40</v>
      </c>
      <c r="C25" s="26">
        <v>169</v>
      </c>
      <c r="D25" s="26">
        <v>33</v>
      </c>
      <c r="E25" s="26">
        <v>2</v>
      </c>
      <c r="F25" s="26">
        <v>1</v>
      </c>
      <c r="G25" s="26">
        <v>126</v>
      </c>
      <c r="H25" s="26">
        <v>1</v>
      </c>
      <c r="I25" s="26">
        <v>1</v>
      </c>
      <c r="J25" s="26">
        <v>0</v>
      </c>
      <c r="K25" s="26">
        <v>4</v>
      </c>
      <c r="L25" s="22"/>
    </row>
    <row r="26" spans="1:12" s="23" customFormat="1" ht="12.75">
      <c r="A26" s="24" t="s">
        <v>41</v>
      </c>
      <c r="B26" s="25" t="s">
        <v>42</v>
      </c>
      <c r="C26" s="26">
        <v>121</v>
      </c>
      <c r="D26" s="26">
        <v>34</v>
      </c>
      <c r="E26" s="26">
        <v>1</v>
      </c>
      <c r="F26" s="26">
        <v>1</v>
      </c>
      <c r="G26" s="26">
        <v>83</v>
      </c>
      <c r="H26" s="26" t="s">
        <v>34</v>
      </c>
      <c r="I26" s="26" t="s">
        <v>34</v>
      </c>
      <c r="J26" s="26">
        <v>0</v>
      </c>
      <c r="K26" s="26">
        <v>1</v>
      </c>
      <c r="L26" s="22"/>
    </row>
    <row r="27" spans="1:12" s="23" customFormat="1" ht="12.75">
      <c r="A27" s="24" t="s">
        <v>43</v>
      </c>
      <c r="B27" s="25" t="s">
        <v>44</v>
      </c>
      <c r="C27" s="26">
        <v>227</v>
      </c>
      <c r="D27" s="26">
        <v>60</v>
      </c>
      <c r="E27" s="26">
        <v>3</v>
      </c>
      <c r="F27" s="26">
        <v>5</v>
      </c>
      <c r="G27" s="26">
        <v>145</v>
      </c>
      <c r="H27" s="26">
        <v>1</v>
      </c>
      <c r="I27" s="26">
        <v>0</v>
      </c>
      <c r="J27" s="26">
        <v>0</v>
      </c>
      <c r="K27" s="26">
        <v>13</v>
      </c>
      <c r="L27" s="22"/>
    </row>
    <row r="28" spans="1:12" ht="12.75">
      <c r="A28" s="24" t="s">
        <v>45</v>
      </c>
      <c r="B28" s="25" t="s">
        <v>46</v>
      </c>
      <c r="C28" s="26">
        <v>109</v>
      </c>
      <c r="D28" s="26">
        <v>30</v>
      </c>
      <c r="E28" s="26">
        <v>3</v>
      </c>
      <c r="F28" s="26">
        <v>1</v>
      </c>
      <c r="G28" s="26">
        <v>41</v>
      </c>
      <c r="H28" s="26">
        <v>1</v>
      </c>
      <c r="I28" s="26">
        <v>20</v>
      </c>
      <c r="J28" s="26">
        <v>0</v>
      </c>
      <c r="K28" s="26">
        <v>13</v>
      </c>
      <c r="L28" s="22"/>
    </row>
    <row r="29" spans="1:12" ht="12.75">
      <c r="A29" s="24" t="s">
        <v>47</v>
      </c>
      <c r="B29" s="25" t="s">
        <v>48</v>
      </c>
      <c r="C29" s="26">
        <v>96</v>
      </c>
      <c r="D29" s="26">
        <v>26</v>
      </c>
      <c r="E29" s="26">
        <v>2</v>
      </c>
      <c r="F29" s="26">
        <v>1</v>
      </c>
      <c r="G29" s="26">
        <v>38</v>
      </c>
      <c r="H29" s="26">
        <v>1</v>
      </c>
      <c r="I29" s="26">
        <v>16</v>
      </c>
      <c r="J29" s="26">
        <v>0</v>
      </c>
      <c r="K29" s="26">
        <v>13</v>
      </c>
      <c r="L29" s="27"/>
    </row>
    <row r="30" spans="1:12" ht="12.75">
      <c r="A30" s="24" t="s">
        <v>49</v>
      </c>
      <c r="B30" s="25" t="s">
        <v>50</v>
      </c>
      <c r="C30" s="26">
        <v>12</v>
      </c>
      <c r="D30" s="26">
        <v>4</v>
      </c>
      <c r="E30" s="26">
        <v>1</v>
      </c>
      <c r="F30" s="26" t="s">
        <v>34</v>
      </c>
      <c r="G30" s="26">
        <v>3</v>
      </c>
      <c r="H30" s="26" t="s">
        <v>34</v>
      </c>
      <c r="I30" s="26">
        <v>4</v>
      </c>
      <c r="J30" s="26">
        <v>0</v>
      </c>
      <c r="K30" s="26" t="s">
        <v>34</v>
      </c>
      <c r="L30" s="27"/>
    </row>
    <row r="31" spans="1:12" ht="12.75">
      <c r="A31" s="24" t="s">
        <v>51</v>
      </c>
      <c r="B31" s="25" t="s">
        <v>52</v>
      </c>
      <c r="C31" s="26">
        <v>178</v>
      </c>
      <c r="D31" s="26">
        <v>66</v>
      </c>
      <c r="E31" s="26">
        <v>2</v>
      </c>
      <c r="F31" s="26" t="s">
        <v>34</v>
      </c>
      <c r="G31" s="26">
        <v>65</v>
      </c>
      <c r="H31" s="26" t="s">
        <v>34</v>
      </c>
      <c r="I31" s="26">
        <v>32</v>
      </c>
      <c r="J31" s="26">
        <v>0</v>
      </c>
      <c r="K31" s="26">
        <v>12</v>
      </c>
      <c r="L31" s="27"/>
    </row>
    <row r="32" spans="1:12" ht="12.75">
      <c r="A32" s="24" t="s">
        <v>53</v>
      </c>
      <c r="B32" s="25" t="s">
        <v>54</v>
      </c>
      <c r="C32" s="26">
        <v>72</v>
      </c>
      <c r="D32" s="26">
        <v>20</v>
      </c>
      <c r="E32" s="26" t="s">
        <v>55</v>
      </c>
      <c r="F32" s="26" t="s">
        <v>34</v>
      </c>
      <c r="G32" s="26" t="s">
        <v>55</v>
      </c>
      <c r="H32" s="26" t="s">
        <v>55</v>
      </c>
      <c r="I32" s="26">
        <v>3</v>
      </c>
      <c r="J32" s="26">
        <v>0</v>
      </c>
      <c r="K32" s="26" t="s">
        <v>34</v>
      </c>
      <c r="L32" s="27"/>
    </row>
    <row r="33" spans="1:12" ht="12.75">
      <c r="A33" s="24" t="s">
        <v>56</v>
      </c>
      <c r="B33" s="25" t="s">
        <v>57</v>
      </c>
      <c r="C33" s="26">
        <v>14</v>
      </c>
      <c r="D33" s="26">
        <v>7</v>
      </c>
      <c r="E33" s="26" t="s">
        <v>34</v>
      </c>
      <c r="F33" s="26" t="s">
        <v>34</v>
      </c>
      <c r="G33" s="26">
        <v>7</v>
      </c>
      <c r="H33" s="26" t="s">
        <v>34</v>
      </c>
      <c r="I33" s="26">
        <v>0</v>
      </c>
      <c r="J33" s="26">
        <v>0</v>
      </c>
      <c r="K33" s="26" t="s">
        <v>34</v>
      </c>
      <c r="L33" s="27"/>
    </row>
    <row r="34" spans="1:12" ht="12.75">
      <c r="A34" s="24" t="s">
        <v>58</v>
      </c>
      <c r="B34" s="25" t="s">
        <v>59</v>
      </c>
      <c r="C34" s="26">
        <v>3</v>
      </c>
      <c r="D34" s="26">
        <v>1</v>
      </c>
      <c r="E34" s="26" t="s">
        <v>34</v>
      </c>
      <c r="F34" s="26" t="s">
        <v>34</v>
      </c>
      <c r="G34" s="26">
        <v>1</v>
      </c>
      <c r="H34" s="26" t="s">
        <v>34</v>
      </c>
      <c r="I34" s="26">
        <v>0</v>
      </c>
      <c r="J34" s="26">
        <v>0</v>
      </c>
      <c r="K34" s="26" t="s">
        <v>34</v>
      </c>
      <c r="L34" s="27"/>
    </row>
    <row r="35" spans="1:12" ht="12.75">
      <c r="A35" s="24" t="s">
        <v>60</v>
      </c>
      <c r="B35" s="25" t="s">
        <v>61</v>
      </c>
      <c r="C35" s="26">
        <v>445</v>
      </c>
      <c r="D35" s="26">
        <v>91</v>
      </c>
      <c r="E35" s="26">
        <v>4</v>
      </c>
      <c r="F35" s="26">
        <v>15</v>
      </c>
      <c r="G35" s="26">
        <v>86</v>
      </c>
      <c r="H35" s="26">
        <v>5</v>
      </c>
      <c r="I35" s="26" t="s">
        <v>55</v>
      </c>
      <c r="J35" s="26" t="s">
        <v>55</v>
      </c>
      <c r="K35" s="26">
        <v>228</v>
      </c>
      <c r="L35" s="27"/>
    </row>
    <row r="36" spans="1:12" ht="12.75">
      <c r="A36" s="24" t="s">
        <v>62</v>
      </c>
      <c r="B36" s="25" t="s">
        <v>63</v>
      </c>
      <c r="C36" s="26">
        <v>138</v>
      </c>
      <c r="D36" s="26">
        <v>23</v>
      </c>
      <c r="E36" s="26" t="s">
        <v>34</v>
      </c>
      <c r="F36" s="26">
        <v>8</v>
      </c>
      <c r="G36" s="26">
        <v>12</v>
      </c>
      <c r="H36" s="26" t="s">
        <v>34</v>
      </c>
      <c r="I36" s="26">
        <v>0</v>
      </c>
      <c r="J36" s="26">
        <v>0</v>
      </c>
      <c r="K36" s="26">
        <v>94</v>
      </c>
      <c r="L36" s="27"/>
    </row>
    <row r="37" spans="1:12" ht="12.75">
      <c r="A37" s="24" t="s">
        <v>64</v>
      </c>
      <c r="B37" s="25" t="s">
        <v>65</v>
      </c>
      <c r="C37" s="26">
        <v>169</v>
      </c>
      <c r="D37" s="26">
        <v>34</v>
      </c>
      <c r="E37" s="26" t="s">
        <v>34</v>
      </c>
      <c r="F37" s="26">
        <v>1</v>
      </c>
      <c r="G37" s="26">
        <v>45</v>
      </c>
      <c r="H37" s="26">
        <v>3</v>
      </c>
      <c r="I37" s="26">
        <v>2</v>
      </c>
      <c r="J37" s="26">
        <v>0</v>
      </c>
      <c r="K37" s="26">
        <v>84</v>
      </c>
      <c r="L37" s="27"/>
    </row>
    <row r="38" spans="1:12" ht="12.75">
      <c r="A38" s="24" t="s">
        <v>66</v>
      </c>
      <c r="B38" s="25" t="s">
        <v>67</v>
      </c>
      <c r="C38" s="26">
        <v>129</v>
      </c>
      <c r="D38" s="26">
        <v>33</v>
      </c>
      <c r="E38" s="26" t="s">
        <v>34</v>
      </c>
      <c r="F38" s="26">
        <v>5</v>
      </c>
      <c r="G38" s="26">
        <v>28</v>
      </c>
      <c r="H38" s="26">
        <v>1</v>
      </c>
      <c r="I38" s="26" t="s">
        <v>55</v>
      </c>
      <c r="J38" s="26" t="s">
        <v>55</v>
      </c>
      <c r="K38" s="26" t="s">
        <v>55</v>
      </c>
      <c r="L38" s="27"/>
    </row>
    <row r="39" spans="1:12" ht="12.75">
      <c r="A39" s="24" t="s">
        <v>68</v>
      </c>
      <c r="B39" s="25" t="s">
        <v>69</v>
      </c>
      <c r="C39" s="26">
        <v>2356</v>
      </c>
      <c r="D39" s="26">
        <v>251</v>
      </c>
      <c r="E39" s="26">
        <v>91</v>
      </c>
      <c r="F39" s="26">
        <v>13</v>
      </c>
      <c r="G39" s="26">
        <v>473</v>
      </c>
      <c r="H39" s="26">
        <v>5</v>
      </c>
      <c r="I39" s="26">
        <v>221</v>
      </c>
      <c r="J39" s="26">
        <v>0</v>
      </c>
      <c r="K39" s="26">
        <v>1303</v>
      </c>
      <c r="L39" s="27"/>
    </row>
    <row r="40" spans="1:12" ht="12.75">
      <c r="A40" s="24" t="s">
        <v>70</v>
      </c>
      <c r="B40" s="25" t="s">
        <v>71</v>
      </c>
      <c r="C40" s="26">
        <v>200</v>
      </c>
      <c r="D40" s="26">
        <v>6</v>
      </c>
      <c r="E40" s="26">
        <v>11</v>
      </c>
      <c r="F40" s="26">
        <v>4</v>
      </c>
      <c r="G40" s="26">
        <v>13</v>
      </c>
      <c r="H40" s="26" t="s">
        <v>34</v>
      </c>
      <c r="I40" s="26">
        <v>6</v>
      </c>
      <c r="J40" s="26">
        <v>0</v>
      </c>
      <c r="K40" s="26">
        <v>160</v>
      </c>
      <c r="L40" s="27"/>
    </row>
    <row r="41" spans="1:12" ht="12.75">
      <c r="A41" s="24" t="s">
        <v>72</v>
      </c>
      <c r="B41" s="25" t="s">
        <v>73</v>
      </c>
      <c r="C41" s="26">
        <v>939</v>
      </c>
      <c r="D41" s="26">
        <v>78</v>
      </c>
      <c r="E41" s="26">
        <v>47</v>
      </c>
      <c r="F41" s="26">
        <v>2</v>
      </c>
      <c r="G41" s="26">
        <v>174</v>
      </c>
      <c r="H41" s="26">
        <v>1</v>
      </c>
      <c r="I41" s="26">
        <v>122</v>
      </c>
      <c r="J41" s="26">
        <v>0</v>
      </c>
      <c r="K41" s="26">
        <v>515</v>
      </c>
      <c r="L41" s="27"/>
    </row>
    <row r="42" spans="1:12" ht="12.75">
      <c r="A42" s="24" t="s">
        <v>74</v>
      </c>
      <c r="B42" s="25" t="s">
        <v>75</v>
      </c>
      <c r="C42" s="26">
        <v>72</v>
      </c>
      <c r="D42" s="26">
        <v>32</v>
      </c>
      <c r="E42" s="26">
        <v>2</v>
      </c>
      <c r="F42" s="26" t="s">
        <v>34</v>
      </c>
      <c r="G42" s="26">
        <v>8</v>
      </c>
      <c r="H42" s="26" t="s">
        <v>34</v>
      </c>
      <c r="I42" s="26">
        <v>14</v>
      </c>
      <c r="J42" s="26">
        <v>0</v>
      </c>
      <c r="K42" s="26">
        <v>15</v>
      </c>
      <c r="L42" s="27"/>
    </row>
    <row r="43" spans="1:12" ht="12.75">
      <c r="A43" s="24" t="s">
        <v>76</v>
      </c>
      <c r="B43" s="25" t="s">
        <v>77</v>
      </c>
      <c r="C43" s="26">
        <v>829</v>
      </c>
      <c r="D43" s="26">
        <v>78</v>
      </c>
      <c r="E43" s="26">
        <v>29</v>
      </c>
      <c r="F43" s="26">
        <v>6</v>
      </c>
      <c r="G43" s="26">
        <v>141</v>
      </c>
      <c r="H43" s="26" t="s">
        <v>34</v>
      </c>
      <c r="I43" s="26">
        <v>73</v>
      </c>
      <c r="J43" s="26">
        <v>0</v>
      </c>
      <c r="K43" s="26">
        <v>502</v>
      </c>
      <c r="L43" s="27"/>
    </row>
    <row r="44" spans="1:12" ht="12.75">
      <c r="A44" s="24" t="s">
        <v>78</v>
      </c>
      <c r="B44" s="25" t="s">
        <v>79</v>
      </c>
      <c r="C44" s="26">
        <v>85</v>
      </c>
      <c r="D44" s="26">
        <v>45</v>
      </c>
      <c r="E44" s="26" t="s">
        <v>34</v>
      </c>
      <c r="F44" s="26" t="s">
        <v>34</v>
      </c>
      <c r="G44" s="26">
        <v>39</v>
      </c>
      <c r="H44" s="26">
        <v>1</v>
      </c>
      <c r="I44" s="26">
        <v>0</v>
      </c>
      <c r="J44" s="26">
        <v>0</v>
      </c>
      <c r="K44" s="26" t="s">
        <v>34</v>
      </c>
      <c r="L44" s="27"/>
    </row>
    <row r="45" spans="1:12" ht="12.75">
      <c r="A45" s="24" t="s">
        <v>80</v>
      </c>
      <c r="B45" s="25" t="s">
        <v>81</v>
      </c>
      <c r="C45" s="26">
        <v>3445</v>
      </c>
      <c r="D45" s="26">
        <v>137</v>
      </c>
      <c r="E45" s="26">
        <v>58</v>
      </c>
      <c r="F45" s="26">
        <v>25</v>
      </c>
      <c r="G45" s="26">
        <v>849</v>
      </c>
      <c r="H45" s="26">
        <v>29</v>
      </c>
      <c r="I45" s="26">
        <v>53</v>
      </c>
      <c r="J45" s="26" t="s">
        <v>34</v>
      </c>
      <c r="K45" s="26">
        <v>2294</v>
      </c>
      <c r="L45" s="27"/>
    </row>
    <row r="46" spans="1:12" s="165" customFormat="1" ht="12.75">
      <c r="A46" s="161" t="s">
        <v>82</v>
      </c>
      <c r="B46" s="162" t="s">
        <v>83</v>
      </c>
      <c r="C46" s="163">
        <v>3283</v>
      </c>
      <c r="D46" s="163">
        <v>127</v>
      </c>
      <c r="E46" s="163">
        <v>52</v>
      </c>
      <c r="F46" s="163">
        <v>8</v>
      </c>
      <c r="G46" s="163">
        <v>792</v>
      </c>
      <c r="H46" s="163">
        <v>28</v>
      </c>
      <c r="I46" s="163">
        <v>1</v>
      </c>
      <c r="J46" s="163">
        <v>0</v>
      </c>
      <c r="K46" s="163">
        <v>2274</v>
      </c>
      <c r="L46" s="164"/>
    </row>
    <row r="47" spans="1:12" ht="12.75">
      <c r="A47" s="24" t="s">
        <v>84</v>
      </c>
      <c r="B47" s="25" t="s">
        <v>85</v>
      </c>
      <c r="C47" s="26">
        <v>72</v>
      </c>
      <c r="D47" s="26" t="s">
        <v>34</v>
      </c>
      <c r="E47" s="26">
        <v>0</v>
      </c>
      <c r="F47" s="26" t="s">
        <v>34</v>
      </c>
      <c r="G47" s="26">
        <v>3</v>
      </c>
      <c r="H47" s="26" t="s">
        <v>34</v>
      </c>
      <c r="I47" s="26">
        <v>52</v>
      </c>
      <c r="J47" s="26" t="s">
        <v>34</v>
      </c>
      <c r="K47" s="26">
        <v>17</v>
      </c>
      <c r="L47" s="27"/>
    </row>
    <row r="48" spans="1:12" ht="12.75">
      <c r="A48" s="24" t="s">
        <v>86</v>
      </c>
      <c r="B48" s="25" t="s">
        <v>87</v>
      </c>
      <c r="C48" s="26">
        <v>3159</v>
      </c>
      <c r="D48" s="26">
        <v>517</v>
      </c>
      <c r="E48" s="26">
        <v>23</v>
      </c>
      <c r="F48" s="26">
        <v>10</v>
      </c>
      <c r="G48" s="26">
        <v>1388</v>
      </c>
      <c r="H48" s="26">
        <v>7</v>
      </c>
      <c r="I48" s="26">
        <v>167</v>
      </c>
      <c r="J48" s="26" t="s">
        <v>34</v>
      </c>
      <c r="K48" s="26">
        <v>1045</v>
      </c>
      <c r="L48" s="27"/>
    </row>
    <row r="49" spans="1:12" ht="12.75">
      <c r="A49" s="24" t="s">
        <v>88</v>
      </c>
      <c r="B49" s="25" t="s">
        <v>89</v>
      </c>
      <c r="C49" s="26">
        <v>708</v>
      </c>
      <c r="D49" s="26">
        <v>16</v>
      </c>
      <c r="E49" s="26">
        <v>5</v>
      </c>
      <c r="F49" s="26">
        <v>1</v>
      </c>
      <c r="G49" s="26">
        <v>110</v>
      </c>
      <c r="H49" s="26" t="s">
        <v>34</v>
      </c>
      <c r="I49" s="26">
        <v>0</v>
      </c>
      <c r="J49" s="26">
        <v>0</v>
      </c>
      <c r="K49" s="26">
        <v>577</v>
      </c>
      <c r="L49" s="27"/>
    </row>
    <row r="50" spans="1:12" ht="12.75">
      <c r="A50" s="24" t="s">
        <v>90</v>
      </c>
      <c r="B50" s="25" t="s">
        <v>91</v>
      </c>
      <c r="C50" s="26">
        <v>88</v>
      </c>
      <c r="D50" s="26">
        <v>72</v>
      </c>
      <c r="E50" s="26">
        <v>0</v>
      </c>
      <c r="F50" s="26" t="s">
        <v>34</v>
      </c>
      <c r="G50" s="26">
        <v>14</v>
      </c>
      <c r="H50" s="26" t="s">
        <v>34</v>
      </c>
      <c r="I50" s="26">
        <v>0</v>
      </c>
      <c r="J50" s="26">
        <v>0</v>
      </c>
      <c r="K50" s="26">
        <v>3</v>
      </c>
      <c r="L50" s="27"/>
    </row>
    <row r="51" spans="1:12" ht="12.75">
      <c r="A51" s="24" t="s">
        <v>92</v>
      </c>
      <c r="B51" s="25" t="s">
        <v>93</v>
      </c>
      <c r="C51" s="26">
        <v>153</v>
      </c>
      <c r="D51" s="26">
        <v>21</v>
      </c>
      <c r="E51" s="26">
        <v>0</v>
      </c>
      <c r="F51" s="26" t="s">
        <v>34</v>
      </c>
      <c r="G51" s="26">
        <v>106</v>
      </c>
      <c r="H51" s="26" t="s">
        <v>34</v>
      </c>
      <c r="I51" s="26">
        <v>16</v>
      </c>
      <c r="J51" s="26">
        <v>0</v>
      </c>
      <c r="K51" s="26">
        <v>9</v>
      </c>
      <c r="L51" s="27"/>
    </row>
    <row r="52" spans="1:12" ht="12.75">
      <c r="A52" s="24" t="s">
        <v>94</v>
      </c>
      <c r="B52" s="25" t="s">
        <v>95</v>
      </c>
      <c r="C52" s="26">
        <v>10</v>
      </c>
      <c r="D52" s="26">
        <v>2</v>
      </c>
      <c r="E52" s="26" t="s">
        <v>34</v>
      </c>
      <c r="F52" s="26" t="s">
        <v>34</v>
      </c>
      <c r="G52" s="26">
        <v>6</v>
      </c>
      <c r="H52" s="26" t="s">
        <v>34</v>
      </c>
      <c r="I52" s="26">
        <v>0</v>
      </c>
      <c r="J52" s="26">
        <v>0</v>
      </c>
      <c r="K52" s="26">
        <v>2</v>
      </c>
      <c r="L52" s="27"/>
    </row>
    <row r="53" spans="1:12" ht="12.75">
      <c r="A53" s="24" t="s">
        <v>96</v>
      </c>
      <c r="B53" s="25" t="s">
        <v>97</v>
      </c>
      <c r="C53" s="26">
        <v>189</v>
      </c>
      <c r="D53" s="26">
        <v>82</v>
      </c>
      <c r="E53" s="26">
        <v>9</v>
      </c>
      <c r="F53" s="26">
        <v>1</v>
      </c>
      <c r="G53" s="26">
        <v>54</v>
      </c>
      <c r="H53" s="26" t="s">
        <v>34</v>
      </c>
      <c r="I53" s="26">
        <v>23</v>
      </c>
      <c r="J53" s="26">
        <v>0</v>
      </c>
      <c r="K53" s="26">
        <v>20</v>
      </c>
      <c r="L53" s="27"/>
    </row>
    <row r="54" spans="1:12" ht="12.75">
      <c r="A54" s="24" t="s">
        <v>98</v>
      </c>
      <c r="B54" s="25" t="s">
        <v>99</v>
      </c>
      <c r="C54" s="26">
        <v>37</v>
      </c>
      <c r="D54" s="26">
        <v>9</v>
      </c>
      <c r="E54" s="26">
        <v>1</v>
      </c>
      <c r="F54" s="26" t="s">
        <v>34</v>
      </c>
      <c r="G54" s="26">
        <v>16</v>
      </c>
      <c r="H54" s="26" t="s">
        <v>34</v>
      </c>
      <c r="I54" s="26">
        <v>0</v>
      </c>
      <c r="J54" s="26">
        <v>0</v>
      </c>
      <c r="K54" s="26">
        <v>12</v>
      </c>
      <c r="L54" s="27"/>
    </row>
    <row r="55" spans="1:12" ht="12.75">
      <c r="A55" s="24" t="s">
        <v>100</v>
      </c>
      <c r="B55" s="25" t="s">
        <v>101</v>
      </c>
      <c r="C55" s="26">
        <v>109</v>
      </c>
      <c r="D55" s="26">
        <v>9</v>
      </c>
      <c r="E55" s="26">
        <v>0</v>
      </c>
      <c r="F55" s="26" t="s">
        <v>34</v>
      </c>
      <c r="G55" s="26">
        <v>81</v>
      </c>
      <c r="H55" s="26" t="s">
        <v>34</v>
      </c>
      <c r="I55" s="26">
        <v>19</v>
      </c>
      <c r="J55" s="26">
        <v>0</v>
      </c>
      <c r="K55" s="26" t="s">
        <v>34</v>
      </c>
      <c r="L55" s="27"/>
    </row>
    <row r="56" spans="1:12" ht="12.75">
      <c r="A56" s="24" t="s">
        <v>102</v>
      </c>
      <c r="B56" s="25" t="s">
        <v>103</v>
      </c>
      <c r="C56" s="26">
        <v>647</v>
      </c>
      <c r="D56" s="26">
        <v>73</v>
      </c>
      <c r="E56" s="26">
        <v>2</v>
      </c>
      <c r="F56" s="26">
        <v>2</v>
      </c>
      <c r="G56" s="26">
        <v>306</v>
      </c>
      <c r="H56" s="26" t="s">
        <v>34</v>
      </c>
      <c r="I56" s="26">
        <v>54</v>
      </c>
      <c r="J56" s="26">
        <v>0</v>
      </c>
      <c r="K56" s="26">
        <v>209</v>
      </c>
      <c r="L56" s="27"/>
    </row>
    <row r="57" spans="1:12" ht="12.75">
      <c r="A57" s="24" t="s">
        <v>104</v>
      </c>
      <c r="B57" s="25" t="s">
        <v>105</v>
      </c>
      <c r="C57" s="26">
        <v>559</v>
      </c>
      <c r="D57" s="26">
        <v>65</v>
      </c>
      <c r="E57" s="26" t="s">
        <v>34</v>
      </c>
      <c r="F57" s="26">
        <v>1</v>
      </c>
      <c r="G57" s="26">
        <v>333</v>
      </c>
      <c r="H57" s="26">
        <v>6</v>
      </c>
      <c r="I57" s="26">
        <v>11</v>
      </c>
      <c r="J57" s="26" t="s">
        <v>34</v>
      </c>
      <c r="K57" s="26">
        <v>143</v>
      </c>
      <c r="L57" s="27"/>
    </row>
    <row r="58" spans="1:12" ht="12.75">
      <c r="A58" s="24" t="s">
        <v>106</v>
      </c>
      <c r="B58" s="25" t="s">
        <v>107</v>
      </c>
      <c r="C58" s="26">
        <v>44</v>
      </c>
      <c r="D58" s="26">
        <v>6</v>
      </c>
      <c r="E58" s="26" t="s">
        <v>34</v>
      </c>
      <c r="F58" s="26" t="s">
        <v>34</v>
      </c>
      <c r="G58" s="26">
        <v>26</v>
      </c>
      <c r="H58" s="26" t="s">
        <v>34</v>
      </c>
      <c r="I58" s="26">
        <v>6</v>
      </c>
      <c r="J58" s="26">
        <v>0</v>
      </c>
      <c r="K58" s="26">
        <v>6</v>
      </c>
      <c r="L58" s="27"/>
    </row>
    <row r="59" spans="1:12" ht="12.75">
      <c r="A59" s="24" t="s">
        <v>108</v>
      </c>
      <c r="B59" s="25" t="s">
        <v>109</v>
      </c>
      <c r="C59" s="26">
        <v>82</v>
      </c>
      <c r="D59" s="26">
        <v>17</v>
      </c>
      <c r="E59" s="26">
        <v>3</v>
      </c>
      <c r="F59" s="26" t="s">
        <v>34</v>
      </c>
      <c r="G59" s="26">
        <v>34</v>
      </c>
      <c r="H59" s="26" t="s">
        <v>34</v>
      </c>
      <c r="I59" s="26">
        <v>9</v>
      </c>
      <c r="J59" s="26">
        <v>0</v>
      </c>
      <c r="K59" s="26">
        <v>21</v>
      </c>
      <c r="L59" s="27"/>
    </row>
    <row r="60" spans="1:12" ht="12.75">
      <c r="A60" s="24" t="s">
        <v>110</v>
      </c>
      <c r="B60" s="25" t="s">
        <v>111</v>
      </c>
      <c r="C60" s="26">
        <v>128</v>
      </c>
      <c r="D60" s="26">
        <v>8</v>
      </c>
      <c r="E60" s="26">
        <v>0</v>
      </c>
      <c r="F60" s="26" t="s">
        <v>34</v>
      </c>
      <c r="G60" s="26">
        <v>117</v>
      </c>
      <c r="H60" s="26" t="s">
        <v>34</v>
      </c>
      <c r="I60" s="26">
        <v>0</v>
      </c>
      <c r="J60" s="26">
        <v>0</v>
      </c>
      <c r="K60" s="26">
        <v>3</v>
      </c>
      <c r="L60" s="27"/>
    </row>
    <row r="61" spans="1:12" ht="12.75">
      <c r="A61" s="24" t="s">
        <v>112</v>
      </c>
      <c r="B61" s="25" t="s">
        <v>113</v>
      </c>
      <c r="C61" s="26">
        <v>19</v>
      </c>
      <c r="D61" s="26">
        <v>5</v>
      </c>
      <c r="E61" s="26" t="s">
        <v>34</v>
      </c>
      <c r="F61" s="26">
        <v>1</v>
      </c>
      <c r="G61" s="26">
        <v>11</v>
      </c>
      <c r="H61" s="26" t="s">
        <v>34</v>
      </c>
      <c r="I61" s="26">
        <v>2</v>
      </c>
      <c r="J61" s="26">
        <v>0</v>
      </c>
      <c r="K61" s="26" t="s">
        <v>34</v>
      </c>
      <c r="L61" s="27"/>
    </row>
    <row r="62" spans="1:12" ht="12.75">
      <c r="A62" s="24" t="s">
        <v>114</v>
      </c>
      <c r="B62" s="25" t="s">
        <v>115</v>
      </c>
      <c r="C62" s="26">
        <v>109</v>
      </c>
      <c r="D62" s="26">
        <v>32</v>
      </c>
      <c r="E62" s="26">
        <v>1</v>
      </c>
      <c r="F62" s="26">
        <v>1</v>
      </c>
      <c r="G62" s="26">
        <v>46</v>
      </c>
      <c r="H62" s="26" t="s">
        <v>34</v>
      </c>
      <c r="I62" s="26">
        <v>6</v>
      </c>
      <c r="J62" s="26">
        <v>0</v>
      </c>
      <c r="K62" s="26">
        <v>22</v>
      </c>
      <c r="L62" s="27"/>
    </row>
    <row r="63" spans="1:12" ht="12.75">
      <c r="A63" s="24" t="s">
        <v>116</v>
      </c>
      <c r="B63" s="25" t="s">
        <v>117</v>
      </c>
      <c r="C63" s="26">
        <v>64</v>
      </c>
      <c r="D63" s="26">
        <v>22</v>
      </c>
      <c r="E63" s="26">
        <v>1</v>
      </c>
      <c r="F63" s="26">
        <v>1</v>
      </c>
      <c r="G63" s="26">
        <v>31</v>
      </c>
      <c r="H63" s="26" t="s">
        <v>34</v>
      </c>
      <c r="I63" s="26">
        <v>5</v>
      </c>
      <c r="J63" s="26">
        <v>0</v>
      </c>
      <c r="K63" s="26">
        <v>4</v>
      </c>
      <c r="L63" s="27"/>
    </row>
    <row r="64" spans="1:12" ht="12.75">
      <c r="A64" s="24" t="s">
        <v>118</v>
      </c>
      <c r="B64" s="25" t="s">
        <v>119</v>
      </c>
      <c r="C64" s="26">
        <v>29</v>
      </c>
      <c r="D64" s="26">
        <v>4</v>
      </c>
      <c r="E64" s="26" t="s">
        <v>34</v>
      </c>
      <c r="F64" s="26" t="s">
        <v>34</v>
      </c>
      <c r="G64" s="26">
        <v>7</v>
      </c>
      <c r="H64" s="26" t="s">
        <v>34</v>
      </c>
      <c r="I64" s="26">
        <v>16</v>
      </c>
      <c r="J64" s="26">
        <v>0</v>
      </c>
      <c r="K64" s="26" t="s">
        <v>55</v>
      </c>
      <c r="L64" s="27"/>
    </row>
    <row r="65" spans="1:12" ht="12.75">
      <c r="A65" s="24" t="s">
        <v>120</v>
      </c>
      <c r="B65" s="25" t="s">
        <v>121</v>
      </c>
      <c r="C65" s="26">
        <v>334</v>
      </c>
      <c r="D65" s="26">
        <v>182</v>
      </c>
      <c r="E65" s="26">
        <v>9</v>
      </c>
      <c r="F65" s="26">
        <v>3</v>
      </c>
      <c r="G65" s="26">
        <v>126</v>
      </c>
      <c r="H65" s="26">
        <v>5</v>
      </c>
      <c r="I65" s="26" t="s">
        <v>55</v>
      </c>
      <c r="J65" s="26">
        <v>0</v>
      </c>
      <c r="K65" s="26" t="s">
        <v>34</v>
      </c>
      <c r="L65" s="27"/>
    </row>
    <row r="66" spans="1:12" ht="12.75">
      <c r="A66" s="24" t="s">
        <v>122</v>
      </c>
      <c r="B66" s="25" t="s">
        <v>123</v>
      </c>
      <c r="C66" s="26">
        <v>1146</v>
      </c>
      <c r="D66" s="26">
        <v>147</v>
      </c>
      <c r="E66" s="26">
        <v>3</v>
      </c>
      <c r="F66" s="26">
        <v>30</v>
      </c>
      <c r="G66" s="26">
        <v>500</v>
      </c>
      <c r="H66" s="26">
        <v>5</v>
      </c>
      <c r="I66" s="26">
        <v>320</v>
      </c>
      <c r="J66" s="26">
        <v>11</v>
      </c>
      <c r="K66" s="26">
        <v>130</v>
      </c>
      <c r="L66" s="27"/>
    </row>
    <row r="67" spans="1:12" ht="12.75">
      <c r="A67" s="24" t="s">
        <v>124</v>
      </c>
      <c r="B67" s="25" t="s">
        <v>125</v>
      </c>
      <c r="C67" s="26">
        <v>61</v>
      </c>
      <c r="D67" s="26">
        <v>6</v>
      </c>
      <c r="E67" s="26">
        <v>1</v>
      </c>
      <c r="F67" s="26" t="s">
        <v>34</v>
      </c>
      <c r="G67" s="26">
        <v>52</v>
      </c>
      <c r="H67" s="26" t="s">
        <v>34</v>
      </c>
      <c r="I67" s="26">
        <v>0</v>
      </c>
      <c r="J67" s="26">
        <v>0</v>
      </c>
      <c r="K67" s="26">
        <v>1</v>
      </c>
      <c r="L67" s="27"/>
    </row>
    <row r="68" spans="1:12" ht="12.75">
      <c r="A68" s="24" t="s">
        <v>126</v>
      </c>
      <c r="B68" s="25" t="s">
        <v>127</v>
      </c>
      <c r="C68" s="26">
        <v>91</v>
      </c>
      <c r="D68" s="26">
        <v>17</v>
      </c>
      <c r="E68" s="26">
        <v>0</v>
      </c>
      <c r="F68" s="26" t="s">
        <v>34</v>
      </c>
      <c r="G68" s="26" t="s">
        <v>55</v>
      </c>
      <c r="H68" s="26" t="s">
        <v>34</v>
      </c>
      <c r="I68" s="26">
        <v>0</v>
      </c>
      <c r="J68" s="26">
        <v>0</v>
      </c>
      <c r="K68" s="26">
        <v>9</v>
      </c>
      <c r="L68" s="27"/>
    </row>
    <row r="69" spans="1:12" ht="12.75">
      <c r="A69" s="24" t="s">
        <v>128</v>
      </c>
      <c r="B69" s="25" t="s">
        <v>129</v>
      </c>
      <c r="C69" s="26">
        <v>64</v>
      </c>
      <c r="D69" s="26">
        <v>13</v>
      </c>
      <c r="E69" s="26">
        <v>0</v>
      </c>
      <c r="F69" s="26" t="s">
        <v>34</v>
      </c>
      <c r="G69" s="26">
        <v>50</v>
      </c>
      <c r="H69" s="26" t="s">
        <v>34</v>
      </c>
      <c r="I69" s="26">
        <v>0</v>
      </c>
      <c r="J69" s="26">
        <v>0</v>
      </c>
      <c r="K69" s="26" t="s">
        <v>34</v>
      </c>
      <c r="L69" s="27"/>
    </row>
    <row r="70" spans="1:12" ht="12.75">
      <c r="A70" s="24" t="s">
        <v>130</v>
      </c>
      <c r="B70" s="25" t="s">
        <v>131</v>
      </c>
      <c r="C70" s="26">
        <v>106</v>
      </c>
      <c r="D70" s="26">
        <v>13</v>
      </c>
      <c r="E70" s="26">
        <v>0</v>
      </c>
      <c r="F70" s="26" t="s">
        <v>34</v>
      </c>
      <c r="G70" s="26">
        <v>93</v>
      </c>
      <c r="H70" s="26" t="s">
        <v>34</v>
      </c>
      <c r="I70" s="26" t="s">
        <v>34</v>
      </c>
      <c r="J70" s="26">
        <v>0</v>
      </c>
      <c r="K70" s="26" t="s">
        <v>34</v>
      </c>
      <c r="L70" s="27"/>
    </row>
    <row r="71" spans="1:12" ht="12.75">
      <c r="A71" s="24" t="s">
        <v>132</v>
      </c>
      <c r="B71" s="25" t="s">
        <v>133</v>
      </c>
      <c r="C71" s="26">
        <v>382</v>
      </c>
      <c r="D71" s="26">
        <v>41</v>
      </c>
      <c r="E71" s="26">
        <v>1</v>
      </c>
      <c r="F71" s="26">
        <v>3</v>
      </c>
      <c r="G71" s="26">
        <v>20</v>
      </c>
      <c r="H71" s="26" t="s">
        <v>34</v>
      </c>
      <c r="I71" s="26">
        <v>235</v>
      </c>
      <c r="J71" s="26">
        <v>5</v>
      </c>
      <c r="K71" s="26">
        <v>77</v>
      </c>
      <c r="L71" s="27"/>
    </row>
    <row r="72" spans="1:12" ht="12.75">
      <c r="A72" s="24" t="s">
        <v>134</v>
      </c>
      <c r="B72" s="25" t="s">
        <v>135</v>
      </c>
      <c r="C72" s="26">
        <v>116</v>
      </c>
      <c r="D72" s="26">
        <v>5</v>
      </c>
      <c r="E72" s="26" t="s">
        <v>34</v>
      </c>
      <c r="F72" s="26">
        <v>1</v>
      </c>
      <c r="G72" s="26">
        <v>5</v>
      </c>
      <c r="H72" s="26" t="s">
        <v>34</v>
      </c>
      <c r="I72" s="26">
        <v>78</v>
      </c>
      <c r="J72" s="26">
        <v>4</v>
      </c>
      <c r="K72" s="26">
        <v>22</v>
      </c>
      <c r="L72" s="27"/>
    </row>
    <row r="73" spans="1:12" ht="12.75">
      <c r="A73" s="24" t="s">
        <v>136</v>
      </c>
      <c r="B73" s="25" t="s">
        <v>137</v>
      </c>
      <c r="C73" s="26">
        <v>86</v>
      </c>
      <c r="D73" s="26">
        <v>6</v>
      </c>
      <c r="E73" s="26" t="s">
        <v>34</v>
      </c>
      <c r="F73" s="26">
        <v>1</v>
      </c>
      <c r="G73" s="26">
        <v>76</v>
      </c>
      <c r="H73" s="26" t="s">
        <v>34</v>
      </c>
      <c r="I73" s="26">
        <v>0</v>
      </c>
      <c r="J73" s="26">
        <v>0</v>
      </c>
      <c r="K73" s="26">
        <v>2</v>
      </c>
      <c r="L73" s="27"/>
    </row>
    <row r="74" spans="1:12" ht="12.75">
      <c r="A74" s="24" t="s">
        <v>138</v>
      </c>
      <c r="B74" s="25" t="s">
        <v>139</v>
      </c>
      <c r="C74" s="26">
        <v>51</v>
      </c>
      <c r="D74" s="26">
        <v>14</v>
      </c>
      <c r="E74" s="26">
        <v>0</v>
      </c>
      <c r="F74" s="26" t="s">
        <v>34</v>
      </c>
      <c r="G74" s="26">
        <v>34</v>
      </c>
      <c r="H74" s="26" t="s">
        <v>34</v>
      </c>
      <c r="I74" s="26">
        <v>0</v>
      </c>
      <c r="J74" s="26">
        <v>3</v>
      </c>
      <c r="K74" s="26" t="s">
        <v>34</v>
      </c>
      <c r="L74" s="27"/>
    </row>
    <row r="75" spans="1:12" ht="12.75">
      <c r="A75" s="24" t="s">
        <v>140</v>
      </c>
      <c r="B75" s="25" t="s">
        <v>141</v>
      </c>
      <c r="C75" s="26">
        <v>1720</v>
      </c>
      <c r="D75" s="26">
        <v>458</v>
      </c>
      <c r="E75" s="26">
        <v>19</v>
      </c>
      <c r="F75" s="26">
        <v>6</v>
      </c>
      <c r="G75" s="26">
        <v>561</v>
      </c>
      <c r="H75" s="26">
        <v>4</v>
      </c>
      <c r="I75" s="26">
        <v>21</v>
      </c>
      <c r="J75" s="26">
        <v>359</v>
      </c>
      <c r="K75" s="26">
        <v>291</v>
      </c>
      <c r="L75" s="27"/>
    </row>
    <row r="76" spans="1:12" ht="12.75">
      <c r="A76" s="24" t="s">
        <v>142</v>
      </c>
      <c r="B76" s="25" t="s">
        <v>143</v>
      </c>
      <c r="C76" s="26">
        <v>1125</v>
      </c>
      <c r="D76" s="26">
        <v>175</v>
      </c>
      <c r="E76" s="26">
        <v>19</v>
      </c>
      <c r="F76" s="26">
        <v>3</v>
      </c>
      <c r="G76" s="26">
        <v>305</v>
      </c>
      <c r="H76" s="26" t="s">
        <v>34</v>
      </c>
      <c r="I76" s="26">
        <v>14</v>
      </c>
      <c r="J76" s="26">
        <v>344</v>
      </c>
      <c r="K76" s="26">
        <v>265</v>
      </c>
      <c r="L76" s="27"/>
    </row>
    <row r="77" spans="1:12" ht="12.75">
      <c r="A77" s="24" t="s">
        <v>144</v>
      </c>
      <c r="B77" s="25" t="s">
        <v>145</v>
      </c>
      <c r="C77" s="26">
        <v>17</v>
      </c>
      <c r="D77" s="26">
        <v>11</v>
      </c>
      <c r="E77" s="26">
        <v>0</v>
      </c>
      <c r="F77" s="26" t="s">
        <v>34</v>
      </c>
      <c r="G77" s="26">
        <v>1</v>
      </c>
      <c r="H77" s="26" t="s">
        <v>34</v>
      </c>
      <c r="I77" s="26">
        <v>2</v>
      </c>
      <c r="J77" s="26" t="s">
        <v>34</v>
      </c>
      <c r="K77" s="26">
        <v>3</v>
      </c>
      <c r="L77" s="27"/>
    </row>
    <row r="78" spans="1:12" ht="12.75">
      <c r="A78" s="24" t="s">
        <v>146</v>
      </c>
      <c r="B78" s="25" t="s">
        <v>147</v>
      </c>
      <c r="C78" s="26">
        <v>43</v>
      </c>
      <c r="D78" s="26">
        <v>15</v>
      </c>
      <c r="E78" s="26">
        <v>0</v>
      </c>
      <c r="F78" s="26" t="s">
        <v>34</v>
      </c>
      <c r="G78" s="26">
        <v>26</v>
      </c>
      <c r="H78" s="26" t="s">
        <v>34</v>
      </c>
      <c r="I78" s="26" t="s">
        <v>34</v>
      </c>
      <c r="J78" s="26">
        <v>0</v>
      </c>
      <c r="K78" s="26">
        <v>2</v>
      </c>
      <c r="L78" s="27"/>
    </row>
    <row r="79" spans="1:12" ht="12.75">
      <c r="A79" s="24" t="s">
        <v>148</v>
      </c>
      <c r="B79" s="25" t="s">
        <v>149</v>
      </c>
      <c r="C79" s="26">
        <v>273</v>
      </c>
      <c r="D79" s="26">
        <v>152</v>
      </c>
      <c r="E79" s="26" t="s">
        <v>34</v>
      </c>
      <c r="F79" s="26">
        <v>1</v>
      </c>
      <c r="G79" s="26">
        <v>116</v>
      </c>
      <c r="H79" s="26">
        <v>1</v>
      </c>
      <c r="I79" s="26" t="s">
        <v>34</v>
      </c>
      <c r="J79" s="26">
        <v>0</v>
      </c>
      <c r="K79" s="26">
        <v>3</v>
      </c>
      <c r="L79" s="27"/>
    </row>
    <row r="80" spans="1:12" ht="12.75">
      <c r="A80" s="24" t="s">
        <v>150</v>
      </c>
      <c r="B80" s="25" t="s">
        <v>151</v>
      </c>
      <c r="C80" s="26">
        <v>21</v>
      </c>
      <c r="D80" s="26">
        <v>2</v>
      </c>
      <c r="E80" s="26" t="s">
        <v>34</v>
      </c>
      <c r="F80" s="26" t="s">
        <v>34</v>
      </c>
      <c r="G80" s="26">
        <v>18</v>
      </c>
      <c r="H80" s="26" t="s">
        <v>34</v>
      </c>
      <c r="I80" s="26" t="s">
        <v>34</v>
      </c>
      <c r="J80" s="26">
        <v>0</v>
      </c>
      <c r="K80" s="26" t="s">
        <v>34</v>
      </c>
      <c r="L80" s="27"/>
    </row>
    <row r="81" spans="1:12" ht="12.75">
      <c r="A81" s="24" t="s">
        <v>152</v>
      </c>
      <c r="B81" s="25" t="s">
        <v>153</v>
      </c>
      <c r="C81" s="26">
        <v>52</v>
      </c>
      <c r="D81" s="26">
        <v>13</v>
      </c>
      <c r="E81" s="26">
        <v>0</v>
      </c>
      <c r="F81" s="26" t="s">
        <v>34</v>
      </c>
      <c r="G81" s="26">
        <v>37</v>
      </c>
      <c r="H81" s="26" t="s">
        <v>34</v>
      </c>
      <c r="I81" s="26">
        <v>0</v>
      </c>
      <c r="J81" s="26">
        <v>0</v>
      </c>
      <c r="K81" s="26">
        <v>2</v>
      </c>
      <c r="L81" s="27"/>
    </row>
    <row r="82" spans="1:12" ht="12.75">
      <c r="A82" s="24" t="s">
        <v>154</v>
      </c>
      <c r="B82" s="25" t="s">
        <v>155</v>
      </c>
      <c r="C82" s="26">
        <v>25</v>
      </c>
      <c r="D82" s="26">
        <v>7</v>
      </c>
      <c r="E82" s="26" t="s">
        <v>34</v>
      </c>
      <c r="F82" s="26" t="s">
        <v>34</v>
      </c>
      <c r="G82" s="26">
        <v>17</v>
      </c>
      <c r="H82" s="26">
        <v>1</v>
      </c>
      <c r="I82" s="26">
        <v>0</v>
      </c>
      <c r="J82" s="26">
        <v>0</v>
      </c>
      <c r="K82" s="26" t="s">
        <v>34</v>
      </c>
      <c r="L82" s="27"/>
    </row>
    <row r="83" spans="1:12" ht="12.75">
      <c r="A83" s="24" t="s">
        <v>156</v>
      </c>
      <c r="B83" s="25" t="s">
        <v>157</v>
      </c>
      <c r="C83" s="26">
        <v>104</v>
      </c>
      <c r="D83" s="26">
        <v>49</v>
      </c>
      <c r="E83" s="26" t="s">
        <v>34</v>
      </c>
      <c r="F83" s="26">
        <v>1</v>
      </c>
      <c r="G83" s="26">
        <v>41</v>
      </c>
      <c r="H83" s="26">
        <v>1</v>
      </c>
      <c r="I83" s="26">
        <v>4</v>
      </c>
      <c r="J83" s="26">
        <v>3</v>
      </c>
      <c r="K83" s="26">
        <v>5</v>
      </c>
      <c r="L83" s="27"/>
    </row>
    <row r="84" spans="1:12" ht="12.75">
      <c r="A84" s="24" t="s">
        <v>158</v>
      </c>
      <c r="B84" s="25" t="s">
        <v>159</v>
      </c>
      <c r="C84" s="26">
        <v>158</v>
      </c>
      <c r="D84" s="26">
        <v>57</v>
      </c>
      <c r="E84" s="26" t="s">
        <v>34</v>
      </c>
      <c r="F84" s="26">
        <v>1</v>
      </c>
      <c r="G84" s="26">
        <v>72</v>
      </c>
      <c r="H84" s="26">
        <v>1</v>
      </c>
      <c r="I84" s="26">
        <v>0</v>
      </c>
      <c r="J84" s="26">
        <v>12</v>
      </c>
      <c r="K84" s="26">
        <v>14</v>
      </c>
      <c r="L84" s="27"/>
    </row>
    <row r="85" spans="1:12" ht="12.75">
      <c r="A85" s="28" t="s">
        <v>160</v>
      </c>
      <c r="B85" s="25" t="s">
        <v>161</v>
      </c>
      <c r="C85" s="26">
        <v>80</v>
      </c>
      <c r="D85" s="26">
        <v>29</v>
      </c>
      <c r="E85" s="26" t="s">
        <v>34</v>
      </c>
      <c r="F85" s="26">
        <v>1</v>
      </c>
      <c r="G85" s="26">
        <v>24</v>
      </c>
      <c r="H85" s="26" t="s">
        <v>34</v>
      </c>
      <c r="I85" s="26">
        <v>0</v>
      </c>
      <c r="J85" s="26">
        <v>12</v>
      </c>
      <c r="K85" s="26">
        <v>14</v>
      </c>
      <c r="L85" s="27"/>
    </row>
    <row r="86" spans="1:12" ht="12.75">
      <c r="A86" s="28" t="s">
        <v>162</v>
      </c>
      <c r="B86" s="25" t="s">
        <v>163</v>
      </c>
      <c r="C86" s="26">
        <v>22</v>
      </c>
      <c r="D86" s="26">
        <v>7</v>
      </c>
      <c r="E86" s="26">
        <v>0</v>
      </c>
      <c r="F86" s="26" t="s">
        <v>34</v>
      </c>
      <c r="G86" s="26">
        <v>15</v>
      </c>
      <c r="H86" s="26" t="s">
        <v>34</v>
      </c>
      <c r="I86" s="26">
        <v>0</v>
      </c>
      <c r="J86" s="26">
        <v>0</v>
      </c>
      <c r="K86" s="26" t="s">
        <v>34</v>
      </c>
      <c r="L86" s="27"/>
    </row>
    <row r="87" spans="1:12" ht="12.75">
      <c r="A87" s="24" t="s">
        <v>164</v>
      </c>
      <c r="B87" s="25" t="s">
        <v>165</v>
      </c>
      <c r="C87" s="26">
        <v>17</v>
      </c>
      <c r="D87" s="26">
        <v>4</v>
      </c>
      <c r="E87" s="26" t="s">
        <v>34</v>
      </c>
      <c r="F87" s="26" t="s">
        <v>34</v>
      </c>
      <c r="G87" s="26">
        <v>13</v>
      </c>
      <c r="H87" s="26" t="s">
        <v>34</v>
      </c>
      <c r="I87" s="26">
        <v>0</v>
      </c>
      <c r="J87" s="26">
        <v>0</v>
      </c>
      <c r="K87" s="26" t="s">
        <v>34</v>
      </c>
      <c r="L87" s="27"/>
    </row>
    <row r="88" spans="1:12" ht="12.75">
      <c r="A88" s="24" t="s">
        <v>166</v>
      </c>
      <c r="B88" s="25" t="s">
        <v>167</v>
      </c>
      <c r="C88" s="26">
        <v>397</v>
      </c>
      <c r="D88" s="26">
        <v>143</v>
      </c>
      <c r="E88" s="26" t="s">
        <v>34</v>
      </c>
      <c r="F88" s="26">
        <v>2</v>
      </c>
      <c r="G88" s="26">
        <v>240</v>
      </c>
      <c r="H88" s="26">
        <v>4</v>
      </c>
      <c r="I88" s="26">
        <v>0</v>
      </c>
      <c r="J88" s="26" t="s">
        <v>55</v>
      </c>
      <c r="K88" s="26" t="s">
        <v>55</v>
      </c>
      <c r="L88" s="27"/>
    </row>
    <row r="89" spans="1:12" ht="12.75">
      <c r="A89" s="24" t="s">
        <v>168</v>
      </c>
      <c r="B89" s="25" t="s">
        <v>169</v>
      </c>
      <c r="C89" s="26">
        <v>204</v>
      </c>
      <c r="D89" s="26">
        <v>111</v>
      </c>
      <c r="E89" s="26" t="s">
        <v>55</v>
      </c>
      <c r="F89" s="26">
        <v>2</v>
      </c>
      <c r="G89" s="26">
        <v>84</v>
      </c>
      <c r="H89" s="26">
        <v>3</v>
      </c>
      <c r="I89" s="26">
        <v>1</v>
      </c>
      <c r="J89" s="26">
        <v>0</v>
      </c>
      <c r="K89" s="26">
        <v>2</v>
      </c>
      <c r="L89" s="27"/>
    </row>
    <row r="90" spans="1:12" ht="12.75">
      <c r="A90" s="24" t="s">
        <v>170</v>
      </c>
      <c r="B90" s="25" t="s">
        <v>171</v>
      </c>
      <c r="C90" s="26">
        <v>141</v>
      </c>
      <c r="D90" s="26">
        <v>94</v>
      </c>
      <c r="E90" s="26" t="s">
        <v>34</v>
      </c>
      <c r="F90" s="26">
        <v>1</v>
      </c>
      <c r="G90" s="26">
        <v>45</v>
      </c>
      <c r="H90" s="26" t="s">
        <v>34</v>
      </c>
      <c r="I90" s="26">
        <v>0</v>
      </c>
      <c r="J90" s="26">
        <v>0</v>
      </c>
      <c r="K90" s="26">
        <v>1</v>
      </c>
      <c r="L90" s="27"/>
    </row>
    <row r="91" spans="1:12" ht="12.75">
      <c r="A91" s="24" t="s">
        <v>172</v>
      </c>
      <c r="B91" s="25" t="s">
        <v>173</v>
      </c>
      <c r="C91" s="26">
        <v>63</v>
      </c>
      <c r="D91" s="26">
        <v>43</v>
      </c>
      <c r="E91" s="26" t="s">
        <v>34</v>
      </c>
      <c r="F91" s="26" t="s">
        <v>34</v>
      </c>
      <c r="G91" s="26">
        <v>19</v>
      </c>
      <c r="H91" s="26" t="s">
        <v>34</v>
      </c>
      <c r="I91" s="26">
        <v>0</v>
      </c>
      <c r="J91" s="26">
        <v>0</v>
      </c>
      <c r="K91" s="26">
        <v>1</v>
      </c>
      <c r="L91" s="27"/>
    </row>
    <row r="92" spans="1:12" ht="12.75">
      <c r="A92" s="24" t="s">
        <v>174</v>
      </c>
      <c r="B92" s="29" t="s">
        <v>175</v>
      </c>
      <c r="C92" s="26">
        <v>87</v>
      </c>
      <c r="D92" s="26">
        <v>44</v>
      </c>
      <c r="E92" s="26">
        <v>0</v>
      </c>
      <c r="F92" s="26" t="s">
        <v>55</v>
      </c>
      <c r="G92" s="26">
        <v>41</v>
      </c>
      <c r="H92" s="26">
        <v>1</v>
      </c>
      <c r="I92" s="26">
        <v>0</v>
      </c>
      <c r="J92" s="26">
        <v>0</v>
      </c>
      <c r="K92" s="26" t="s">
        <v>55</v>
      </c>
      <c r="L92" s="27"/>
    </row>
    <row r="93" spans="1:12" ht="12.75">
      <c r="A93" s="24" t="s">
        <v>176</v>
      </c>
      <c r="B93" s="25" t="s">
        <v>177</v>
      </c>
      <c r="C93" s="26">
        <v>479</v>
      </c>
      <c r="D93" s="26">
        <v>195</v>
      </c>
      <c r="E93" s="26">
        <v>7</v>
      </c>
      <c r="F93" s="26">
        <v>3</v>
      </c>
      <c r="G93" s="26">
        <v>249</v>
      </c>
      <c r="H93" s="26">
        <v>4</v>
      </c>
      <c r="I93" s="26">
        <v>5</v>
      </c>
      <c r="J93" s="26" t="s">
        <v>55</v>
      </c>
      <c r="K93" s="26">
        <v>16</v>
      </c>
      <c r="L93" s="27"/>
    </row>
    <row r="94" spans="1:12" ht="12.75">
      <c r="A94" s="24" t="s">
        <v>178</v>
      </c>
      <c r="B94" s="25" t="s">
        <v>179</v>
      </c>
      <c r="C94" s="26">
        <v>39</v>
      </c>
      <c r="D94" s="26">
        <v>13</v>
      </c>
      <c r="E94" s="26" t="s">
        <v>34</v>
      </c>
      <c r="F94" s="26" t="s">
        <v>34</v>
      </c>
      <c r="G94" s="26">
        <v>21</v>
      </c>
      <c r="H94" s="26" t="s">
        <v>34</v>
      </c>
      <c r="I94" s="26">
        <v>2</v>
      </c>
      <c r="J94" s="26">
        <v>0</v>
      </c>
      <c r="K94" s="26">
        <v>2</v>
      </c>
      <c r="L94" s="27"/>
    </row>
    <row r="95" spans="1:12" ht="12.75">
      <c r="A95" s="24" t="s">
        <v>180</v>
      </c>
      <c r="B95" s="25" t="s">
        <v>181</v>
      </c>
      <c r="C95" s="26">
        <v>43</v>
      </c>
      <c r="D95" s="26">
        <v>15</v>
      </c>
      <c r="E95" s="26" t="s">
        <v>34</v>
      </c>
      <c r="F95" s="26" t="s">
        <v>34</v>
      </c>
      <c r="G95" s="26">
        <v>25</v>
      </c>
      <c r="H95" s="26" t="s">
        <v>34</v>
      </c>
      <c r="I95" s="26">
        <v>1</v>
      </c>
      <c r="J95" s="26">
        <v>0</v>
      </c>
      <c r="K95" s="26">
        <v>1</v>
      </c>
      <c r="L95" s="27"/>
    </row>
    <row r="96" spans="1:12" ht="12.75">
      <c r="A96" s="24" t="s">
        <v>182</v>
      </c>
      <c r="B96" s="25" t="s">
        <v>183</v>
      </c>
      <c r="C96" s="26">
        <v>77</v>
      </c>
      <c r="D96" s="26">
        <v>39</v>
      </c>
      <c r="E96" s="26">
        <v>3</v>
      </c>
      <c r="F96" s="26">
        <v>1</v>
      </c>
      <c r="G96" s="26">
        <v>30</v>
      </c>
      <c r="H96" s="26" t="s">
        <v>34</v>
      </c>
      <c r="I96" s="26" t="s">
        <v>34</v>
      </c>
      <c r="J96" s="26">
        <v>0</v>
      </c>
      <c r="K96" s="26">
        <v>3</v>
      </c>
      <c r="L96" s="27"/>
    </row>
    <row r="97" spans="1:12" ht="12.75">
      <c r="A97" s="24" t="s">
        <v>184</v>
      </c>
      <c r="B97" s="25" t="s">
        <v>185</v>
      </c>
      <c r="C97" s="26">
        <v>20</v>
      </c>
      <c r="D97" s="26">
        <v>12</v>
      </c>
      <c r="E97" s="26" t="s">
        <v>34</v>
      </c>
      <c r="F97" s="26" t="s">
        <v>34</v>
      </c>
      <c r="G97" s="26">
        <v>8</v>
      </c>
      <c r="H97" s="26" t="s">
        <v>34</v>
      </c>
      <c r="I97" s="26">
        <v>0</v>
      </c>
      <c r="J97" s="26">
        <v>0</v>
      </c>
      <c r="K97" s="26" t="s">
        <v>34</v>
      </c>
      <c r="L97" s="27"/>
    </row>
    <row r="98" spans="1:12" ht="12.75">
      <c r="A98" s="24" t="s">
        <v>186</v>
      </c>
      <c r="B98" s="25" t="s">
        <v>187</v>
      </c>
      <c r="C98" s="26">
        <v>60</v>
      </c>
      <c r="D98" s="26">
        <v>32</v>
      </c>
      <c r="E98" s="26" t="s">
        <v>34</v>
      </c>
      <c r="F98" s="26" t="s">
        <v>55</v>
      </c>
      <c r="G98" s="26">
        <v>17</v>
      </c>
      <c r="H98" s="26">
        <v>1</v>
      </c>
      <c r="I98" s="26">
        <v>3</v>
      </c>
      <c r="J98" s="26">
        <v>0</v>
      </c>
      <c r="K98" s="26">
        <v>7</v>
      </c>
      <c r="L98" s="27"/>
    </row>
    <row r="99" spans="1:12" ht="12.75">
      <c r="A99" s="24" t="s">
        <v>188</v>
      </c>
      <c r="B99" s="25" t="s">
        <v>189</v>
      </c>
      <c r="C99" s="26">
        <v>66</v>
      </c>
      <c r="D99" s="26">
        <v>33</v>
      </c>
      <c r="E99" s="26" t="s">
        <v>55</v>
      </c>
      <c r="F99" s="26" t="s">
        <v>34</v>
      </c>
      <c r="G99" s="26">
        <v>25</v>
      </c>
      <c r="H99" s="26">
        <v>1</v>
      </c>
      <c r="I99" s="26">
        <v>0</v>
      </c>
      <c r="J99" s="26">
        <v>0</v>
      </c>
      <c r="K99" s="26" t="s">
        <v>55</v>
      </c>
      <c r="L99" s="27"/>
    </row>
    <row r="100" spans="1:14" ht="12.75">
      <c r="A100" s="25" t="s">
        <v>28</v>
      </c>
      <c r="B100" s="25" t="s">
        <v>19</v>
      </c>
      <c r="C100" s="26">
        <v>15685</v>
      </c>
      <c r="D100" s="26">
        <v>2854</v>
      </c>
      <c r="E100" s="26">
        <v>251</v>
      </c>
      <c r="F100" s="26">
        <v>129</v>
      </c>
      <c r="G100" s="26">
        <v>5520</v>
      </c>
      <c r="H100" s="26">
        <v>79</v>
      </c>
      <c r="I100" s="26">
        <v>1016</v>
      </c>
      <c r="J100" s="26">
        <v>374</v>
      </c>
      <c r="K100" s="26">
        <v>5461</v>
      </c>
      <c r="L100" s="27"/>
      <c r="N100" s="2">
        <v>1</v>
      </c>
    </row>
    <row r="101" spans="1:12" ht="12.75">
      <c r="A101" s="25"/>
      <c r="B101" s="25"/>
      <c r="C101" s="26"/>
      <c r="D101" s="26"/>
      <c r="E101" s="26"/>
      <c r="F101" s="26"/>
      <c r="G101" s="26"/>
      <c r="H101" s="26"/>
      <c r="I101" s="26"/>
      <c r="J101" s="26"/>
      <c r="K101" s="26"/>
      <c r="L101" s="27"/>
    </row>
    <row r="102" spans="1:12" s="33" customFormat="1" ht="12.75">
      <c r="A102" s="30"/>
      <c r="B102" s="30" t="s">
        <v>190</v>
      </c>
      <c r="C102" s="31">
        <f aca="true" t="shared" si="0" ref="C102:K102">C100-C46</f>
        <v>12402</v>
      </c>
      <c r="D102" s="31">
        <f t="shared" si="0"/>
        <v>2727</v>
      </c>
      <c r="E102" s="31">
        <f t="shared" si="0"/>
        <v>199</v>
      </c>
      <c r="F102" s="31">
        <f t="shared" si="0"/>
        <v>121</v>
      </c>
      <c r="G102" s="31">
        <f t="shared" si="0"/>
        <v>4728</v>
      </c>
      <c r="H102" s="74">
        <f t="shared" si="0"/>
        <v>51</v>
      </c>
      <c r="I102" s="31">
        <f t="shared" si="0"/>
        <v>1015</v>
      </c>
      <c r="J102" s="74">
        <f t="shared" si="0"/>
        <v>374</v>
      </c>
      <c r="K102" s="31">
        <f t="shared" si="0"/>
        <v>3187</v>
      </c>
      <c r="L102" s="32"/>
    </row>
    <row r="103" spans="1:12" ht="12.75">
      <c r="A103" s="25"/>
      <c r="B103" s="25"/>
      <c r="C103" s="26"/>
      <c r="D103" s="26"/>
      <c r="E103" s="26"/>
      <c r="F103" s="26"/>
      <c r="G103" s="26"/>
      <c r="H103" s="26"/>
      <c r="I103" s="26"/>
      <c r="J103" s="26"/>
      <c r="K103" s="26"/>
      <c r="L103" s="27"/>
    </row>
    <row r="104" spans="1:12" ht="12.75">
      <c r="A104" s="25"/>
      <c r="B104" s="25"/>
      <c r="C104" s="26"/>
      <c r="D104" s="26"/>
      <c r="E104" s="26"/>
      <c r="F104" s="26"/>
      <c r="G104" s="26"/>
      <c r="H104" s="26"/>
      <c r="I104" s="26"/>
      <c r="J104" s="26"/>
      <c r="K104" s="26"/>
      <c r="L104" s="27"/>
    </row>
    <row r="105" spans="1:12" s="7" customFormat="1" ht="12.75">
      <c r="A105" s="34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6"/>
    </row>
    <row r="106" spans="1:12" s="7" customFormat="1" ht="12.75">
      <c r="A106" s="37" t="s">
        <v>28</v>
      </c>
      <c r="B106" s="37" t="s">
        <v>28</v>
      </c>
      <c r="C106" s="38" t="s">
        <v>191</v>
      </c>
      <c r="D106" s="39"/>
      <c r="E106" s="39"/>
      <c r="F106" s="39"/>
      <c r="G106" s="39"/>
      <c r="H106" s="39"/>
      <c r="I106" s="39"/>
      <c r="J106" s="39"/>
      <c r="K106" s="39"/>
      <c r="L106" s="40"/>
    </row>
    <row r="107" spans="1:12" s="7" customFormat="1" ht="12.75">
      <c r="A107" s="41"/>
      <c r="B107" s="41"/>
      <c r="C107" s="39"/>
      <c r="D107" s="39"/>
      <c r="E107" s="39"/>
      <c r="F107" s="39"/>
      <c r="G107" s="39"/>
      <c r="H107" s="39"/>
      <c r="I107" s="39"/>
      <c r="J107" s="39"/>
      <c r="K107" s="39"/>
      <c r="L107" s="40"/>
    </row>
    <row r="108" spans="1:12" s="23" customFormat="1" ht="12.75">
      <c r="A108" s="42"/>
      <c r="B108" s="43"/>
      <c r="C108" s="21"/>
      <c r="D108" s="21"/>
      <c r="E108" s="21"/>
      <c r="F108" s="21"/>
      <c r="G108" s="21"/>
      <c r="H108" s="21"/>
      <c r="I108" s="21"/>
      <c r="J108" s="21"/>
      <c r="K108" s="21"/>
      <c r="L108" s="22"/>
    </row>
    <row r="109" spans="1:12" s="23" customFormat="1" ht="12.75">
      <c r="A109" s="24" t="s">
        <v>30</v>
      </c>
      <c r="B109" s="25" t="s">
        <v>31</v>
      </c>
      <c r="C109" s="26">
        <v>59</v>
      </c>
      <c r="D109" s="26">
        <v>19</v>
      </c>
      <c r="E109" s="26">
        <v>3</v>
      </c>
      <c r="F109" s="26">
        <v>3</v>
      </c>
      <c r="G109" s="26">
        <v>33</v>
      </c>
      <c r="H109" s="26" t="s">
        <v>34</v>
      </c>
      <c r="I109" s="26">
        <v>0</v>
      </c>
      <c r="J109" s="26">
        <v>0</v>
      </c>
      <c r="K109" s="26" t="s">
        <v>55</v>
      </c>
      <c r="L109" s="22"/>
    </row>
    <row r="110" spans="1:12" s="23" customFormat="1" ht="12.75">
      <c r="A110" s="24" t="s">
        <v>32</v>
      </c>
      <c r="B110" s="25" t="s">
        <v>33</v>
      </c>
      <c r="C110" s="26">
        <v>4</v>
      </c>
      <c r="D110" s="26">
        <v>2</v>
      </c>
      <c r="E110" s="26" t="s">
        <v>34</v>
      </c>
      <c r="F110" s="26" t="s">
        <v>34</v>
      </c>
      <c r="G110" s="26">
        <v>2</v>
      </c>
      <c r="H110" s="26" t="s">
        <v>34</v>
      </c>
      <c r="I110" s="26">
        <v>0</v>
      </c>
      <c r="J110" s="26">
        <v>0</v>
      </c>
      <c r="K110" s="26" t="s">
        <v>34</v>
      </c>
      <c r="L110" s="22"/>
    </row>
    <row r="111" spans="1:12" s="23" customFormat="1" ht="12.75">
      <c r="A111" s="24" t="s">
        <v>35</v>
      </c>
      <c r="B111" s="25" t="s">
        <v>36</v>
      </c>
      <c r="C111" s="26" t="s">
        <v>34</v>
      </c>
      <c r="D111" s="26" t="s">
        <v>34</v>
      </c>
      <c r="E111" s="26" t="s">
        <v>34</v>
      </c>
      <c r="F111" s="26" t="s">
        <v>34</v>
      </c>
      <c r="G111" s="26">
        <v>0</v>
      </c>
      <c r="H111" s="26">
        <v>0</v>
      </c>
      <c r="I111" s="26">
        <v>0</v>
      </c>
      <c r="J111" s="26">
        <v>0</v>
      </c>
      <c r="K111" s="26" t="s">
        <v>34</v>
      </c>
      <c r="L111" s="22"/>
    </row>
    <row r="112" spans="1:12" s="23" customFormat="1" ht="12.75">
      <c r="A112" s="24" t="s">
        <v>37</v>
      </c>
      <c r="B112" s="25" t="s">
        <v>38</v>
      </c>
      <c r="C112" s="26">
        <v>3</v>
      </c>
      <c r="D112" s="26" t="s">
        <v>34</v>
      </c>
      <c r="E112" s="26">
        <v>0</v>
      </c>
      <c r="F112" s="26" t="s">
        <v>34</v>
      </c>
      <c r="G112" s="26">
        <v>3</v>
      </c>
      <c r="H112" s="26" t="s">
        <v>34</v>
      </c>
      <c r="I112" s="26">
        <v>0</v>
      </c>
      <c r="J112" s="26">
        <v>0</v>
      </c>
      <c r="K112" s="26" t="s">
        <v>34</v>
      </c>
      <c r="L112" s="22"/>
    </row>
    <row r="113" spans="1:12" s="23" customFormat="1" ht="12.75">
      <c r="A113" s="24" t="s">
        <v>39</v>
      </c>
      <c r="B113" s="25" t="s">
        <v>40</v>
      </c>
      <c r="C113" s="26">
        <v>7</v>
      </c>
      <c r="D113" s="26">
        <v>2</v>
      </c>
      <c r="E113" s="26">
        <v>1</v>
      </c>
      <c r="F113" s="26" t="s">
        <v>34</v>
      </c>
      <c r="G113" s="26">
        <v>3</v>
      </c>
      <c r="H113" s="26" t="s">
        <v>34</v>
      </c>
      <c r="I113" s="26">
        <v>0</v>
      </c>
      <c r="J113" s="26">
        <v>0</v>
      </c>
      <c r="K113" s="26" t="s">
        <v>55</v>
      </c>
      <c r="L113" s="22"/>
    </row>
    <row r="114" spans="1:12" s="23" customFormat="1" ht="12.75">
      <c r="A114" s="24" t="s">
        <v>41</v>
      </c>
      <c r="B114" s="25" t="s">
        <v>42</v>
      </c>
      <c r="C114" s="26">
        <v>13</v>
      </c>
      <c r="D114" s="26">
        <v>4</v>
      </c>
      <c r="E114" s="26" t="s">
        <v>34</v>
      </c>
      <c r="F114" s="26">
        <v>1</v>
      </c>
      <c r="G114" s="26">
        <v>8</v>
      </c>
      <c r="H114" s="26" t="s">
        <v>34</v>
      </c>
      <c r="I114" s="26">
        <v>0</v>
      </c>
      <c r="J114" s="26">
        <v>0</v>
      </c>
      <c r="K114" s="26" t="s">
        <v>34</v>
      </c>
      <c r="L114" s="22"/>
    </row>
    <row r="115" spans="1:12" s="23" customFormat="1" ht="12.75">
      <c r="A115" s="24" t="s">
        <v>43</v>
      </c>
      <c r="B115" s="25" t="s">
        <v>44</v>
      </c>
      <c r="C115" s="26">
        <v>4</v>
      </c>
      <c r="D115" s="26">
        <v>2</v>
      </c>
      <c r="E115" s="26">
        <v>0</v>
      </c>
      <c r="F115" s="26" t="s">
        <v>34</v>
      </c>
      <c r="G115" s="26">
        <v>2</v>
      </c>
      <c r="H115" s="26" t="s">
        <v>34</v>
      </c>
      <c r="I115" s="26">
        <v>0</v>
      </c>
      <c r="J115" s="26">
        <v>0</v>
      </c>
      <c r="K115" s="26" t="s">
        <v>34</v>
      </c>
      <c r="L115" s="22"/>
    </row>
    <row r="116" spans="1:12" ht="12.75">
      <c r="A116" s="24" t="s">
        <v>45</v>
      </c>
      <c r="B116" s="25" t="s">
        <v>46</v>
      </c>
      <c r="C116" s="26">
        <v>13</v>
      </c>
      <c r="D116" s="26">
        <v>4</v>
      </c>
      <c r="E116" s="26">
        <v>1</v>
      </c>
      <c r="F116" s="26" t="s">
        <v>34</v>
      </c>
      <c r="G116" s="26">
        <v>6</v>
      </c>
      <c r="H116" s="26" t="s">
        <v>34</v>
      </c>
      <c r="I116" s="26">
        <v>0</v>
      </c>
      <c r="J116" s="26">
        <v>0</v>
      </c>
      <c r="K116" s="26">
        <v>1</v>
      </c>
      <c r="L116" s="22"/>
    </row>
    <row r="117" spans="1:12" ht="12.75">
      <c r="A117" s="24" t="s">
        <v>47</v>
      </c>
      <c r="B117" s="25" t="s">
        <v>48</v>
      </c>
      <c r="C117" s="26">
        <v>12</v>
      </c>
      <c r="D117" s="26">
        <v>4</v>
      </c>
      <c r="E117" s="26">
        <v>1</v>
      </c>
      <c r="F117" s="26" t="s">
        <v>34</v>
      </c>
      <c r="G117" s="26">
        <v>6</v>
      </c>
      <c r="H117" s="26" t="s">
        <v>34</v>
      </c>
      <c r="I117" s="26">
        <v>0</v>
      </c>
      <c r="J117" s="26">
        <v>0</v>
      </c>
      <c r="K117" s="26">
        <v>1</v>
      </c>
      <c r="L117" s="27"/>
    </row>
    <row r="118" spans="1:12" ht="12.75">
      <c r="A118" s="24" t="s">
        <v>49</v>
      </c>
      <c r="B118" s="25" t="s">
        <v>50</v>
      </c>
      <c r="C118" s="26">
        <v>1</v>
      </c>
      <c r="D118" s="26" t="s">
        <v>34</v>
      </c>
      <c r="E118" s="26" t="s">
        <v>34</v>
      </c>
      <c r="F118" s="26" t="s">
        <v>34</v>
      </c>
      <c r="G118" s="26" t="s">
        <v>34</v>
      </c>
      <c r="H118" s="26" t="s">
        <v>34</v>
      </c>
      <c r="I118" s="26">
        <v>0</v>
      </c>
      <c r="J118" s="26">
        <v>0</v>
      </c>
      <c r="K118" s="26" t="s">
        <v>34</v>
      </c>
      <c r="L118" s="27"/>
    </row>
    <row r="119" spans="1:12" ht="12.75">
      <c r="A119" s="24" t="s">
        <v>51</v>
      </c>
      <c r="B119" s="25" t="s">
        <v>52</v>
      </c>
      <c r="C119" s="26">
        <v>14</v>
      </c>
      <c r="D119" s="26">
        <v>5</v>
      </c>
      <c r="E119" s="26">
        <v>2</v>
      </c>
      <c r="F119" s="26" t="s">
        <v>34</v>
      </c>
      <c r="G119" s="26">
        <v>7</v>
      </c>
      <c r="H119" s="26" t="s">
        <v>34</v>
      </c>
      <c r="I119" s="26">
        <v>0</v>
      </c>
      <c r="J119" s="26">
        <v>0</v>
      </c>
      <c r="K119" s="26" t="s">
        <v>34</v>
      </c>
      <c r="L119" s="27"/>
    </row>
    <row r="120" spans="1:12" ht="12.75">
      <c r="A120" s="24" t="s">
        <v>53</v>
      </c>
      <c r="B120" s="25" t="s">
        <v>54</v>
      </c>
      <c r="C120" s="26">
        <v>4</v>
      </c>
      <c r="D120" s="26">
        <v>2</v>
      </c>
      <c r="E120" s="26">
        <v>0</v>
      </c>
      <c r="F120" s="26" t="s">
        <v>34</v>
      </c>
      <c r="G120" s="26">
        <v>1</v>
      </c>
      <c r="H120" s="26" t="s">
        <v>34</v>
      </c>
      <c r="I120" s="26" t="s">
        <v>55</v>
      </c>
      <c r="J120" s="26">
        <v>0</v>
      </c>
      <c r="K120" s="26">
        <v>0</v>
      </c>
      <c r="L120" s="27"/>
    </row>
    <row r="121" spans="1:12" ht="12.75">
      <c r="A121" s="24" t="s">
        <v>56</v>
      </c>
      <c r="B121" s="25" t="s">
        <v>57</v>
      </c>
      <c r="C121" s="26">
        <v>1</v>
      </c>
      <c r="D121" s="26" t="s">
        <v>34</v>
      </c>
      <c r="E121" s="26">
        <v>0</v>
      </c>
      <c r="F121" s="26" t="s">
        <v>34</v>
      </c>
      <c r="G121" s="26" t="s">
        <v>34</v>
      </c>
      <c r="H121" s="26" t="s">
        <v>34</v>
      </c>
      <c r="I121" s="26">
        <v>0</v>
      </c>
      <c r="J121" s="26">
        <v>0</v>
      </c>
      <c r="K121" s="26">
        <v>0</v>
      </c>
      <c r="L121" s="27"/>
    </row>
    <row r="122" spans="1:12" ht="12.75">
      <c r="A122" s="24" t="s">
        <v>58</v>
      </c>
      <c r="B122" s="25" t="s">
        <v>59</v>
      </c>
      <c r="C122" s="26">
        <v>1</v>
      </c>
      <c r="D122" s="26">
        <v>1</v>
      </c>
      <c r="E122" s="26" t="s">
        <v>34</v>
      </c>
      <c r="F122" s="26" t="s">
        <v>34</v>
      </c>
      <c r="G122" s="26" t="s">
        <v>34</v>
      </c>
      <c r="H122" s="26" t="s">
        <v>34</v>
      </c>
      <c r="I122" s="26">
        <v>0</v>
      </c>
      <c r="J122" s="26">
        <v>0</v>
      </c>
      <c r="K122" s="26">
        <v>0</v>
      </c>
      <c r="L122" s="27"/>
    </row>
    <row r="123" spans="1:12" ht="12.75">
      <c r="A123" s="24" t="s">
        <v>60</v>
      </c>
      <c r="B123" s="25" t="s">
        <v>61</v>
      </c>
      <c r="C123" s="26">
        <v>25</v>
      </c>
      <c r="D123" s="26">
        <v>6</v>
      </c>
      <c r="E123" s="26" t="s">
        <v>34</v>
      </c>
      <c r="F123" s="26">
        <v>1</v>
      </c>
      <c r="G123" s="26">
        <v>6</v>
      </c>
      <c r="H123" s="26" t="s">
        <v>34</v>
      </c>
      <c r="I123" s="26">
        <v>0</v>
      </c>
      <c r="J123" s="26">
        <v>0</v>
      </c>
      <c r="K123" s="26">
        <v>11</v>
      </c>
      <c r="L123" s="27"/>
    </row>
    <row r="124" spans="1:12" ht="12.75">
      <c r="A124" s="24" t="s">
        <v>62</v>
      </c>
      <c r="B124" s="25" t="s">
        <v>63</v>
      </c>
      <c r="C124" s="26">
        <v>9</v>
      </c>
      <c r="D124" s="26">
        <v>2</v>
      </c>
      <c r="E124" s="26" t="s">
        <v>34</v>
      </c>
      <c r="F124" s="26">
        <v>1</v>
      </c>
      <c r="G124" s="26" t="s">
        <v>55</v>
      </c>
      <c r="H124" s="26" t="s">
        <v>34</v>
      </c>
      <c r="I124" s="26">
        <v>0</v>
      </c>
      <c r="J124" s="26">
        <v>0</v>
      </c>
      <c r="K124" s="26">
        <v>5</v>
      </c>
      <c r="L124" s="27"/>
    </row>
    <row r="125" spans="1:12" ht="12.75">
      <c r="A125" s="24" t="s">
        <v>64</v>
      </c>
      <c r="B125" s="25" t="s">
        <v>65</v>
      </c>
      <c r="C125" s="26">
        <v>8</v>
      </c>
      <c r="D125" s="26">
        <v>2</v>
      </c>
      <c r="E125" s="26">
        <v>0</v>
      </c>
      <c r="F125" s="26" t="s">
        <v>34</v>
      </c>
      <c r="G125" s="26">
        <v>3</v>
      </c>
      <c r="H125" s="26" t="s">
        <v>34</v>
      </c>
      <c r="I125" s="26">
        <v>0</v>
      </c>
      <c r="J125" s="26">
        <v>0</v>
      </c>
      <c r="K125" s="26">
        <v>2</v>
      </c>
      <c r="L125" s="27"/>
    </row>
    <row r="126" spans="1:12" ht="12.75">
      <c r="A126" s="24" t="s">
        <v>66</v>
      </c>
      <c r="B126" s="25" t="s">
        <v>67</v>
      </c>
      <c r="C126" s="26">
        <v>8</v>
      </c>
      <c r="D126" s="26">
        <v>2</v>
      </c>
      <c r="E126" s="26">
        <v>0</v>
      </c>
      <c r="F126" s="26" t="s">
        <v>34</v>
      </c>
      <c r="G126" s="26">
        <v>2</v>
      </c>
      <c r="H126" s="26" t="s">
        <v>34</v>
      </c>
      <c r="I126" s="26">
        <v>0</v>
      </c>
      <c r="J126" s="26">
        <v>0</v>
      </c>
      <c r="K126" s="26">
        <v>4</v>
      </c>
      <c r="L126" s="27"/>
    </row>
    <row r="127" spans="1:12" ht="12.75">
      <c r="A127" s="24" t="s">
        <v>68</v>
      </c>
      <c r="B127" s="25" t="s">
        <v>69</v>
      </c>
      <c r="C127" s="26">
        <v>216</v>
      </c>
      <c r="D127" s="26">
        <v>25</v>
      </c>
      <c r="E127" s="26">
        <v>27</v>
      </c>
      <c r="F127" s="26">
        <v>1</v>
      </c>
      <c r="G127" s="26">
        <v>64</v>
      </c>
      <c r="H127" s="26">
        <v>2</v>
      </c>
      <c r="I127" s="26">
        <v>15</v>
      </c>
      <c r="J127" s="26">
        <v>0</v>
      </c>
      <c r="K127" s="26">
        <v>82</v>
      </c>
      <c r="L127" s="27"/>
    </row>
    <row r="128" spans="1:12" ht="12.75">
      <c r="A128" s="24" t="s">
        <v>70</v>
      </c>
      <c r="B128" s="25" t="s">
        <v>71</v>
      </c>
      <c r="C128" s="26">
        <v>11</v>
      </c>
      <c r="D128" s="26" t="s">
        <v>34</v>
      </c>
      <c r="E128" s="26">
        <v>2</v>
      </c>
      <c r="F128" s="26" t="s">
        <v>34</v>
      </c>
      <c r="G128" s="26" t="s">
        <v>34</v>
      </c>
      <c r="H128" s="26" t="s">
        <v>34</v>
      </c>
      <c r="I128" s="26">
        <v>0</v>
      </c>
      <c r="J128" s="26">
        <v>0</v>
      </c>
      <c r="K128" s="26">
        <v>9</v>
      </c>
      <c r="L128" s="27"/>
    </row>
    <row r="129" spans="1:12" ht="12.75">
      <c r="A129" s="24" t="s">
        <v>72</v>
      </c>
      <c r="B129" s="25" t="s">
        <v>73</v>
      </c>
      <c r="C129" s="26">
        <v>147</v>
      </c>
      <c r="D129" s="26">
        <v>7</v>
      </c>
      <c r="E129" s="26">
        <v>20</v>
      </c>
      <c r="F129" s="26">
        <v>1</v>
      </c>
      <c r="G129" s="26">
        <v>40</v>
      </c>
      <c r="H129" s="26" t="s">
        <v>34</v>
      </c>
      <c r="I129" s="26">
        <v>14</v>
      </c>
      <c r="J129" s="26">
        <v>0</v>
      </c>
      <c r="K129" s="26">
        <v>65</v>
      </c>
      <c r="L129" s="27"/>
    </row>
    <row r="130" spans="1:12" ht="12.75">
      <c r="A130" s="24" t="s">
        <v>74</v>
      </c>
      <c r="B130" s="25" t="s">
        <v>75</v>
      </c>
      <c r="C130" s="26">
        <v>4</v>
      </c>
      <c r="D130" s="26">
        <v>2</v>
      </c>
      <c r="E130" s="26">
        <v>2</v>
      </c>
      <c r="F130" s="26" t="s">
        <v>34</v>
      </c>
      <c r="G130" s="26">
        <v>0</v>
      </c>
      <c r="H130" s="26" t="s">
        <v>34</v>
      </c>
      <c r="I130" s="26">
        <v>0</v>
      </c>
      <c r="J130" s="26">
        <v>0</v>
      </c>
      <c r="K130" s="26" t="s">
        <v>34</v>
      </c>
      <c r="L130" s="27"/>
    </row>
    <row r="131" spans="1:12" ht="12.75">
      <c r="A131" s="24" t="s">
        <v>76</v>
      </c>
      <c r="B131" s="25" t="s">
        <v>77</v>
      </c>
      <c r="C131" s="26">
        <v>24</v>
      </c>
      <c r="D131" s="26">
        <v>7</v>
      </c>
      <c r="E131" s="26">
        <v>2</v>
      </c>
      <c r="F131" s="26" t="s">
        <v>34</v>
      </c>
      <c r="G131" s="26">
        <v>10</v>
      </c>
      <c r="H131" s="26" t="s">
        <v>34</v>
      </c>
      <c r="I131" s="26">
        <v>0</v>
      </c>
      <c r="J131" s="26">
        <v>0</v>
      </c>
      <c r="K131" s="26">
        <v>4</v>
      </c>
      <c r="L131" s="27"/>
    </row>
    <row r="132" spans="1:12" ht="12.75">
      <c r="A132" s="24" t="s">
        <v>78</v>
      </c>
      <c r="B132" s="25" t="s">
        <v>79</v>
      </c>
      <c r="C132" s="26">
        <v>13</v>
      </c>
      <c r="D132" s="26">
        <v>7</v>
      </c>
      <c r="E132" s="26" t="s">
        <v>34</v>
      </c>
      <c r="F132" s="26" t="s">
        <v>34</v>
      </c>
      <c r="G132" s="26">
        <v>6</v>
      </c>
      <c r="H132" s="26" t="s">
        <v>34</v>
      </c>
      <c r="I132" s="26">
        <v>0</v>
      </c>
      <c r="J132" s="26">
        <v>0</v>
      </c>
      <c r="K132" s="26" t="s">
        <v>34</v>
      </c>
      <c r="L132" s="27"/>
    </row>
    <row r="133" spans="1:12" ht="12.75">
      <c r="A133" s="24" t="s">
        <v>80</v>
      </c>
      <c r="B133" s="25" t="s">
        <v>81</v>
      </c>
      <c r="C133" s="26">
        <v>249</v>
      </c>
      <c r="D133" s="26">
        <v>13</v>
      </c>
      <c r="E133" s="26">
        <v>11</v>
      </c>
      <c r="F133" s="26">
        <v>7</v>
      </c>
      <c r="G133" s="26">
        <v>46</v>
      </c>
      <c r="H133" s="26">
        <v>6</v>
      </c>
      <c r="I133" s="26">
        <v>2</v>
      </c>
      <c r="J133" s="26" t="s">
        <v>34</v>
      </c>
      <c r="K133" s="26">
        <v>163</v>
      </c>
      <c r="L133" s="27"/>
    </row>
    <row r="134" spans="1:12" ht="12.75">
      <c r="A134" s="24" t="s">
        <v>82</v>
      </c>
      <c r="B134" s="25" t="s">
        <v>83</v>
      </c>
      <c r="C134" s="26">
        <v>223</v>
      </c>
      <c r="D134" s="26">
        <v>10</v>
      </c>
      <c r="E134" s="26">
        <v>7</v>
      </c>
      <c r="F134" s="26">
        <v>1</v>
      </c>
      <c r="G134" s="26">
        <v>38</v>
      </c>
      <c r="H134" s="26">
        <v>6</v>
      </c>
      <c r="I134" s="26">
        <v>1</v>
      </c>
      <c r="J134" s="26">
        <v>0</v>
      </c>
      <c r="K134" s="26">
        <v>159</v>
      </c>
      <c r="L134" s="27"/>
    </row>
    <row r="135" spans="1:12" ht="12.75">
      <c r="A135" s="24" t="s">
        <v>84</v>
      </c>
      <c r="B135" s="25" t="s">
        <v>85</v>
      </c>
      <c r="C135" s="26">
        <v>7</v>
      </c>
      <c r="D135" s="26">
        <v>1</v>
      </c>
      <c r="E135" s="26">
        <v>0</v>
      </c>
      <c r="F135" s="26" t="s">
        <v>34</v>
      </c>
      <c r="G135" s="26" t="s">
        <v>34</v>
      </c>
      <c r="H135" s="26" t="s">
        <v>34</v>
      </c>
      <c r="I135" s="26">
        <v>2</v>
      </c>
      <c r="J135" s="26" t="s">
        <v>34</v>
      </c>
      <c r="K135" s="26">
        <v>4</v>
      </c>
      <c r="L135" s="27"/>
    </row>
    <row r="136" spans="1:12" ht="12.75">
      <c r="A136" s="24" t="s">
        <v>86</v>
      </c>
      <c r="B136" s="25" t="s">
        <v>87</v>
      </c>
      <c r="C136" s="26">
        <v>143</v>
      </c>
      <c r="D136" s="26">
        <v>38</v>
      </c>
      <c r="E136" s="26">
        <v>10</v>
      </c>
      <c r="F136" s="26">
        <v>3</v>
      </c>
      <c r="G136" s="26">
        <v>65</v>
      </c>
      <c r="H136" s="26" t="s">
        <v>34</v>
      </c>
      <c r="I136" s="26">
        <v>16</v>
      </c>
      <c r="J136" s="26">
        <v>0</v>
      </c>
      <c r="K136" s="26">
        <v>11</v>
      </c>
      <c r="L136" s="27"/>
    </row>
    <row r="137" spans="1:12" ht="12.75">
      <c r="A137" s="24" t="s">
        <v>88</v>
      </c>
      <c r="B137" s="25" t="s">
        <v>89</v>
      </c>
      <c r="C137" s="26" t="s">
        <v>34</v>
      </c>
      <c r="D137" s="26" t="s">
        <v>34</v>
      </c>
      <c r="E137" s="26">
        <v>0</v>
      </c>
      <c r="F137" s="26" t="s">
        <v>34</v>
      </c>
      <c r="G137" s="26" t="s">
        <v>34</v>
      </c>
      <c r="H137" s="26" t="s">
        <v>34</v>
      </c>
      <c r="I137" s="26">
        <v>0</v>
      </c>
      <c r="J137" s="26">
        <v>0</v>
      </c>
      <c r="K137" s="26">
        <v>0</v>
      </c>
      <c r="L137" s="27"/>
    </row>
    <row r="138" spans="1:12" ht="12.75">
      <c r="A138" s="24" t="s">
        <v>90</v>
      </c>
      <c r="B138" s="25" t="s">
        <v>91</v>
      </c>
      <c r="C138" s="26">
        <v>11</v>
      </c>
      <c r="D138" s="26">
        <v>7</v>
      </c>
      <c r="E138" s="26">
        <v>0</v>
      </c>
      <c r="F138" s="26">
        <v>0</v>
      </c>
      <c r="G138" s="26">
        <v>1</v>
      </c>
      <c r="H138" s="26" t="s">
        <v>34</v>
      </c>
      <c r="I138" s="26">
        <v>0</v>
      </c>
      <c r="J138" s="26">
        <v>0</v>
      </c>
      <c r="K138" s="26">
        <v>2</v>
      </c>
      <c r="L138" s="27"/>
    </row>
    <row r="139" spans="1:12" ht="12.75">
      <c r="A139" s="24" t="s">
        <v>92</v>
      </c>
      <c r="B139" s="25" t="s">
        <v>93</v>
      </c>
      <c r="C139" s="26">
        <v>6</v>
      </c>
      <c r="D139" s="26">
        <v>6</v>
      </c>
      <c r="E139" s="26">
        <v>0</v>
      </c>
      <c r="F139" s="26" t="s">
        <v>34</v>
      </c>
      <c r="G139" s="26">
        <v>1</v>
      </c>
      <c r="H139" s="26" t="s">
        <v>34</v>
      </c>
      <c r="I139" s="26">
        <v>0</v>
      </c>
      <c r="J139" s="26">
        <v>0</v>
      </c>
      <c r="K139" s="26" t="s">
        <v>34</v>
      </c>
      <c r="L139" s="27"/>
    </row>
    <row r="140" spans="1:12" ht="12.75">
      <c r="A140" s="24" t="s">
        <v>94</v>
      </c>
      <c r="B140" s="25" t="s">
        <v>95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7"/>
    </row>
    <row r="141" spans="1:12" ht="12.75">
      <c r="A141" s="24" t="s">
        <v>96</v>
      </c>
      <c r="B141" s="25" t="s">
        <v>97</v>
      </c>
      <c r="C141" s="26">
        <v>11</v>
      </c>
      <c r="D141" s="26">
        <v>3</v>
      </c>
      <c r="E141" s="26">
        <v>5</v>
      </c>
      <c r="F141" s="26" t="s">
        <v>34</v>
      </c>
      <c r="G141" s="26">
        <v>2</v>
      </c>
      <c r="H141" s="26" t="s">
        <v>34</v>
      </c>
      <c r="I141" s="26">
        <v>0</v>
      </c>
      <c r="J141" s="26">
        <v>0</v>
      </c>
      <c r="K141" s="26" t="s">
        <v>34</v>
      </c>
      <c r="L141" s="27"/>
    </row>
    <row r="142" spans="1:12" ht="12.75">
      <c r="A142" s="24" t="s">
        <v>98</v>
      </c>
      <c r="B142" s="25" t="s">
        <v>99</v>
      </c>
      <c r="C142" s="26">
        <v>6</v>
      </c>
      <c r="D142" s="26">
        <v>1</v>
      </c>
      <c r="E142" s="26">
        <v>0</v>
      </c>
      <c r="F142" s="26" t="s">
        <v>34</v>
      </c>
      <c r="G142" s="26">
        <v>4</v>
      </c>
      <c r="H142" s="26" t="s">
        <v>34</v>
      </c>
      <c r="I142" s="26">
        <v>0</v>
      </c>
      <c r="J142" s="26">
        <v>0</v>
      </c>
      <c r="K142" s="26">
        <v>1</v>
      </c>
      <c r="L142" s="27"/>
    </row>
    <row r="143" spans="1:12" ht="12.75">
      <c r="A143" s="24" t="s">
        <v>100</v>
      </c>
      <c r="B143" s="25" t="s">
        <v>101</v>
      </c>
      <c r="C143" s="26" t="s">
        <v>34</v>
      </c>
      <c r="D143" s="26" t="s">
        <v>34</v>
      </c>
      <c r="E143" s="26">
        <v>0</v>
      </c>
      <c r="F143" s="26">
        <v>0</v>
      </c>
      <c r="G143" s="26" t="s">
        <v>34</v>
      </c>
      <c r="H143" s="26" t="s">
        <v>34</v>
      </c>
      <c r="I143" s="26">
        <v>0</v>
      </c>
      <c r="J143" s="26">
        <v>0</v>
      </c>
      <c r="K143" s="26">
        <v>0</v>
      </c>
      <c r="L143" s="27"/>
    </row>
    <row r="144" spans="1:12" ht="12.75">
      <c r="A144" s="24" t="s">
        <v>102</v>
      </c>
      <c r="B144" s="25" t="s">
        <v>103</v>
      </c>
      <c r="C144" s="26">
        <v>10</v>
      </c>
      <c r="D144" s="26">
        <v>2</v>
      </c>
      <c r="E144" s="26" t="s">
        <v>34</v>
      </c>
      <c r="F144" s="26" t="s">
        <v>34</v>
      </c>
      <c r="G144" s="26">
        <v>5</v>
      </c>
      <c r="H144" s="26" t="s">
        <v>34</v>
      </c>
      <c r="I144" s="26">
        <v>0</v>
      </c>
      <c r="J144" s="26">
        <v>0</v>
      </c>
      <c r="K144" s="26">
        <v>2</v>
      </c>
      <c r="L144" s="27"/>
    </row>
    <row r="145" spans="1:12" ht="12.75">
      <c r="A145" s="24" t="s">
        <v>104</v>
      </c>
      <c r="B145" s="25" t="s">
        <v>105</v>
      </c>
      <c r="C145" s="26">
        <v>15</v>
      </c>
      <c r="D145" s="26">
        <v>4</v>
      </c>
      <c r="E145" s="26" t="s">
        <v>34</v>
      </c>
      <c r="F145" s="26" t="s">
        <v>55</v>
      </c>
      <c r="G145" s="26">
        <v>7</v>
      </c>
      <c r="H145" s="26" t="s">
        <v>34</v>
      </c>
      <c r="I145" s="26">
        <v>0</v>
      </c>
      <c r="J145" s="26">
        <v>0</v>
      </c>
      <c r="K145" s="26">
        <v>2</v>
      </c>
      <c r="L145" s="27"/>
    </row>
    <row r="146" spans="1:12" ht="12.75">
      <c r="A146" s="24" t="s">
        <v>106</v>
      </c>
      <c r="B146" s="25" t="s">
        <v>107</v>
      </c>
      <c r="C146" s="26">
        <v>1</v>
      </c>
      <c r="D146" s="26" t="s">
        <v>34</v>
      </c>
      <c r="E146" s="26">
        <v>0</v>
      </c>
      <c r="F146" s="26" t="s">
        <v>34</v>
      </c>
      <c r="G146" s="26" t="s">
        <v>34</v>
      </c>
      <c r="H146" s="26" t="s">
        <v>34</v>
      </c>
      <c r="I146" s="26">
        <v>0</v>
      </c>
      <c r="J146" s="26">
        <v>0</v>
      </c>
      <c r="K146" s="26" t="s">
        <v>34</v>
      </c>
      <c r="L146" s="27"/>
    </row>
    <row r="147" spans="1:12" ht="12.75">
      <c r="A147" s="24" t="s">
        <v>108</v>
      </c>
      <c r="B147" s="25" t="s">
        <v>109</v>
      </c>
      <c r="C147" s="26" t="s">
        <v>34</v>
      </c>
      <c r="D147" s="26" t="s">
        <v>34</v>
      </c>
      <c r="E147" s="26" t="s">
        <v>34</v>
      </c>
      <c r="F147" s="26" t="s">
        <v>34</v>
      </c>
      <c r="G147" s="26" t="s">
        <v>34</v>
      </c>
      <c r="H147" s="26" t="s">
        <v>34</v>
      </c>
      <c r="I147" s="26">
        <v>0</v>
      </c>
      <c r="J147" s="26">
        <v>0</v>
      </c>
      <c r="K147" s="26">
        <v>0</v>
      </c>
      <c r="L147" s="27"/>
    </row>
    <row r="148" spans="1:12" ht="12.75">
      <c r="A148" s="24" t="s">
        <v>110</v>
      </c>
      <c r="B148" s="25" t="s">
        <v>111</v>
      </c>
      <c r="C148" s="26">
        <v>1</v>
      </c>
      <c r="D148" s="26" t="s">
        <v>34</v>
      </c>
      <c r="E148" s="26">
        <v>0</v>
      </c>
      <c r="F148" s="26">
        <v>0</v>
      </c>
      <c r="G148" s="26">
        <v>1</v>
      </c>
      <c r="H148" s="26">
        <v>0</v>
      </c>
      <c r="I148" s="26">
        <v>0</v>
      </c>
      <c r="J148" s="26">
        <v>0</v>
      </c>
      <c r="K148" s="26">
        <v>0</v>
      </c>
      <c r="L148" s="27"/>
    </row>
    <row r="149" spans="1:12" ht="12.75">
      <c r="A149" s="24" t="s">
        <v>112</v>
      </c>
      <c r="B149" s="25" t="s">
        <v>113</v>
      </c>
      <c r="C149" s="26">
        <v>0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7"/>
    </row>
    <row r="150" spans="1:12" ht="12.75">
      <c r="A150" s="24" t="s">
        <v>114</v>
      </c>
      <c r="B150" s="25" t="s">
        <v>115</v>
      </c>
      <c r="C150" s="26">
        <v>39</v>
      </c>
      <c r="D150" s="26">
        <v>10</v>
      </c>
      <c r="E150" s="26">
        <v>1</v>
      </c>
      <c r="F150" s="26">
        <v>1</v>
      </c>
      <c r="G150" s="26">
        <v>25</v>
      </c>
      <c r="H150" s="26" t="s">
        <v>34</v>
      </c>
      <c r="I150" s="26">
        <v>0</v>
      </c>
      <c r="J150" s="26">
        <v>0</v>
      </c>
      <c r="K150" s="26">
        <v>2</v>
      </c>
      <c r="L150" s="27"/>
    </row>
    <row r="151" spans="1:12" ht="12.75">
      <c r="A151" s="24" t="s">
        <v>116</v>
      </c>
      <c r="B151" s="25" t="s">
        <v>117</v>
      </c>
      <c r="C151" s="26">
        <v>30</v>
      </c>
      <c r="D151" s="26">
        <v>7</v>
      </c>
      <c r="E151" s="26">
        <v>1</v>
      </c>
      <c r="F151" s="26">
        <v>1</v>
      </c>
      <c r="G151" s="26">
        <v>20</v>
      </c>
      <c r="H151" s="26" t="s">
        <v>34</v>
      </c>
      <c r="I151" s="26">
        <v>0</v>
      </c>
      <c r="J151" s="26">
        <v>0</v>
      </c>
      <c r="K151" s="26">
        <v>2</v>
      </c>
      <c r="L151" s="27"/>
    </row>
    <row r="152" spans="1:12" ht="12.75">
      <c r="A152" s="24" t="s">
        <v>118</v>
      </c>
      <c r="B152" s="25" t="s">
        <v>119</v>
      </c>
      <c r="C152" s="26">
        <v>21</v>
      </c>
      <c r="D152" s="26">
        <v>1</v>
      </c>
      <c r="E152" s="26" t="s">
        <v>34</v>
      </c>
      <c r="F152" s="26" t="s">
        <v>34</v>
      </c>
      <c r="G152" s="26">
        <v>3</v>
      </c>
      <c r="H152" s="26" t="s">
        <v>34</v>
      </c>
      <c r="I152" s="26">
        <v>16</v>
      </c>
      <c r="J152" s="26">
        <v>0</v>
      </c>
      <c r="K152" s="26" t="s">
        <v>34</v>
      </c>
      <c r="L152" s="27"/>
    </row>
    <row r="153" spans="1:12" ht="12.75">
      <c r="A153" s="24" t="s">
        <v>120</v>
      </c>
      <c r="B153" s="25" t="s">
        <v>121</v>
      </c>
      <c r="C153" s="26">
        <v>49</v>
      </c>
      <c r="D153" s="26">
        <v>23</v>
      </c>
      <c r="E153" s="26" t="s">
        <v>55</v>
      </c>
      <c r="F153" s="26" t="s">
        <v>55</v>
      </c>
      <c r="G153" s="26">
        <v>21</v>
      </c>
      <c r="H153" s="26" t="s">
        <v>55</v>
      </c>
      <c r="I153" s="26">
        <v>0</v>
      </c>
      <c r="J153" s="26">
        <v>0</v>
      </c>
      <c r="K153" s="26" t="s">
        <v>34</v>
      </c>
      <c r="L153" s="27"/>
    </row>
    <row r="154" spans="1:12" ht="12.75">
      <c r="A154" s="24" t="s">
        <v>122</v>
      </c>
      <c r="B154" s="25" t="s">
        <v>123</v>
      </c>
      <c r="C154" s="26">
        <v>182</v>
      </c>
      <c r="D154" s="26">
        <v>18</v>
      </c>
      <c r="E154" s="26">
        <v>1</v>
      </c>
      <c r="F154" s="26">
        <v>4</v>
      </c>
      <c r="G154" s="26">
        <v>99</v>
      </c>
      <c r="H154" s="26" t="s">
        <v>34</v>
      </c>
      <c r="I154" s="26">
        <v>39</v>
      </c>
      <c r="J154" s="26">
        <v>1</v>
      </c>
      <c r="K154" s="26">
        <v>19</v>
      </c>
      <c r="L154" s="27"/>
    </row>
    <row r="155" spans="1:12" ht="12.75">
      <c r="A155" s="24" t="s">
        <v>124</v>
      </c>
      <c r="B155" s="25" t="s">
        <v>125</v>
      </c>
      <c r="C155" s="26">
        <v>11</v>
      </c>
      <c r="D155" s="26">
        <v>1</v>
      </c>
      <c r="E155" s="26">
        <v>0</v>
      </c>
      <c r="F155" s="26" t="s">
        <v>34</v>
      </c>
      <c r="G155" s="26">
        <v>10</v>
      </c>
      <c r="H155" s="26" t="s">
        <v>34</v>
      </c>
      <c r="I155" s="26">
        <v>0</v>
      </c>
      <c r="J155" s="26">
        <v>0</v>
      </c>
      <c r="K155" s="26" t="s">
        <v>34</v>
      </c>
      <c r="L155" s="27"/>
    </row>
    <row r="156" spans="1:12" ht="12.75">
      <c r="A156" s="24" t="s">
        <v>126</v>
      </c>
      <c r="B156" s="25" t="s">
        <v>127</v>
      </c>
      <c r="C156" s="26">
        <v>15</v>
      </c>
      <c r="D156" s="26">
        <v>1</v>
      </c>
      <c r="E156" s="26">
        <v>0</v>
      </c>
      <c r="F156" s="26" t="s">
        <v>34</v>
      </c>
      <c r="G156" s="26">
        <v>4</v>
      </c>
      <c r="H156" s="26" t="s">
        <v>34</v>
      </c>
      <c r="I156" s="26">
        <v>0</v>
      </c>
      <c r="J156" s="26">
        <v>0</v>
      </c>
      <c r="K156" s="26">
        <v>9</v>
      </c>
      <c r="L156" s="27"/>
    </row>
    <row r="157" spans="1:12" ht="12.75">
      <c r="A157" s="24" t="s">
        <v>128</v>
      </c>
      <c r="B157" s="25" t="s">
        <v>129</v>
      </c>
      <c r="C157" s="26">
        <v>13</v>
      </c>
      <c r="D157" s="26">
        <v>3</v>
      </c>
      <c r="E157" s="26">
        <v>0</v>
      </c>
      <c r="F157" s="26" t="s">
        <v>34</v>
      </c>
      <c r="G157" s="26">
        <v>10</v>
      </c>
      <c r="H157" s="26" t="s">
        <v>34</v>
      </c>
      <c r="I157" s="26">
        <v>0</v>
      </c>
      <c r="J157" s="26">
        <v>0</v>
      </c>
      <c r="K157" s="26" t="s">
        <v>34</v>
      </c>
      <c r="L157" s="27"/>
    </row>
    <row r="158" spans="1:12" ht="12.75">
      <c r="A158" s="24" t="s">
        <v>130</v>
      </c>
      <c r="B158" s="25" t="s">
        <v>131</v>
      </c>
      <c r="C158" s="26">
        <v>44</v>
      </c>
      <c r="D158" s="26">
        <v>1</v>
      </c>
      <c r="E158" s="26">
        <v>0</v>
      </c>
      <c r="F158" s="26" t="s">
        <v>34</v>
      </c>
      <c r="G158" s="26">
        <v>43</v>
      </c>
      <c r="H158" s="26" t="s">
        <v>34</v>
      </c>
      <c r="I158" s="26" t="s">
        <v>34</v>
      </c>
      <c r="J158" s="26">
        <v>0</v>
      </c>
      <c r="K158" s="26" t="s">
        <v>34</v>
      </c>
      <c r="L158" s="27"/>
    </row>
    <row r="159" spans="1:12" ht="12.75">
      <c r="A159" s="24" t="s">
        <v>132</v>
      </c>
      <c r="B159" s="25" t="s">
        <v>133</v>
      </c>
      <c r="C159" s="26">
        <v>44</v>
      </c>
      <c r="D159" s="26">
        <v>5</v>
      </c>
      <c r="E159" s="26">
        <v>1</v>
      </c>
      <c r="F159" s="26" t="s">
        <v>34</v>
      </c>
      <c r="G159" s="26" t="s">
        <v>34</v>
      </c>
      <c r="H159" s="26" t="s">
        <v>34</v>
      </c>
      <c r="I159" s="26">
        <v>32</v>
      </c>
      <c r="J159" s="26">
        <v>1</v>
      </c>
      <c r="K159" s="26">
        <v>5</v>
      </c>
      <c r="L159" s="27"/>
    </row>
    <row r="160" spans="1:12" ht="12.75">
      <c r="A160" s="24" t="s">
        <v>134</v>
      </c>
      <c r="B160" s="25" t="s">
        <v>135</v>
      </c>
      <c r="C160" s="26">
        <v>4</v>
      </c>
      <c r="D160" s="26" t="s">
        <v>34</v>
      </c>
      <c r="E160" s="26" t="s">
        <v>34</v>
      </c>
      <c r="F160" s="26" t="s">
        <v>34</v>
      </c>
      <c r="G160" s="26">
        <v>0</v>
      </c>
      <c r="H160" s="26" t="s">
        <v>34</v>
      </c>
      <c r="I160" s="26">
        <v>3</v>
      </c>
      <c r="J160" s="26">
        <v>0</v>
      </c>
      <c r="K160" s="26" t="s">
        <v>34</v>
      </c>
      <c r="L160" s="27"/>
    </row>
    <row r="161" spans="1:12" ht="12.75">
      <c r="A161" s="24" t="s">
        <v>136</v>
      </c>
      <c r="B161" s="25" t="s">
        <v>137</v>
      </c>
      <c r="C161" s="26">
        <v>10</v>
      </c>
      <c r="D161" s="26">
        <v>1</v>
      </c>
      <c r="E161" s="26" t="s">
        <v>34</v>
      </c>
      <c r="F161" s="26" t="s">
        <v>34</v>
      </c>
      <c r="G161" s="26">
        <v>9</v>
      </c>
      <c r="H161" s="26" t="s">
        <v>34</v>
      </c>
      <c r="I161" s="26">
        <v>0</v>
      </c>
      <c r="J161" s="26">
        <v>0</v>
      </c>
      <c r="K161" s="26" t="s">
        <v>34</v>
      </c>
      <c r="L161" s="27"/>
    </row>
    <row r="162" spans="1:12" ht="12.75">
      <c r="A162" s="24" t="s">
        <v>138</v>
      </c>
      <c r="B162" s="25" t="s">
        <v>139</v>
      </c>
      <c r="C162" s="26">
        <v>7</v>
      </c>
      <c r="D162" s="26">
        <v>1</v>
      </c>
      <c r="E162" s="26">
        <v>0</v>
      </c>
      <c r="F162" s="26" t="s">
        <v>34</v>
      </c>
      <c r="G162" s="26">
        <v>6</v>
      </c>
      <c r="H162" s="26" t="s">
        <v>34</v>
      </c>
      <c r="I162" s="26">
        <v>0</v>
      </c>
      <c r="J162" s="26" t="s">
        <v>34</v>
      </c>
      <c r="K162" s="26" t="s">
        <v>34</v>
      </c>
      <c r="L162" s="27"/>
    </row>
    <row r="163" spans="1:12" ht="12.75">
      <c r="A163" s="24" t="s">
        <v>140</v>
      </c>
      <c r="B163" s="25" t="s">
        <v>141</v>
      </c>
      <c r="C163" s="26">
        <v>225</v>
      </c>
      <c r="D163" s="26">
        <v>58</v>
      </c>
      <c r="E163" s="26" t="s">
        <v>34</v>
      </c>
      <c r="F163" s="26">
        <v>1</v>
      </c>
      <c r="G163" s="26">
        <v>81</v>
      </c>
      <c r="H163" s="26">
        <v>1</v>
      </c>
      <c r="I163" s="26">
        <v>3</v>
      </c>
      <c r="J163" s="26">
        <v>27</v>
      </c>
      <c r="K163" s="26">
        <v>54</v>
      </c>
      <c r="L163" s="27"/>
    </row>
    <row r="164" spans="1:12" ht="12.75">
      <c r="A164" s="24" t="s">
        <v>142</v>
      </c>
      <c r="B164" s="25" t="s">
        <v>143</v>
      </c>
      <c r="C164" s="26">
        <v>153</v>
      </c>
      <c r="D164" s="26">
        <v>26</v>
      </c>
      <c r="E164" s="26">
        <v>0</v>
      </c>
      <c r="F164" s="26" t="s">
        <v>34</v>
      </c>
      <c r="G164" s="26">
        <v>49</v>
      </c>
      <c r="H164" s="26" t="s">
        <v>34</v>
      </c>
      <c r="I164" s="26" t="s">
        <v>34</v>
      </c>
      <c r="J164" s="26">
        <v>26</v>
      </c>
      <c r="K164" s="26">
        <v>51</v>
      </c>
      <c r="L164" s="27"/>
    </row>
    <row r="165" spans="1:12" ht="12.75">
      <c r="A165" s="24" t="s">
        <v>144</v>
      </c>
      <c r="B165" s="25" t="s">
        <v>145</v>
      </c>
      <c r="C165" s="26">
        <v>0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7"/>
    </row>
    <row r="166" spans="1:12" ht="12.75">
      <c r="A166" s="24" t="s">
        <v>146</v>
      </c>
      <c r="B166" s="25" t="s">
        <v>147</v>
      </c>
      <c r="C166" s="26">
        <v>10</v>
      </c>
      <c r="D166" s="26">
        <v>2</v>
      </c>
      <c r="E166" s="26">
        <v>0</v>
      </c>
      <c r="F166" s="26" t="s">
        <v>34</v>
      </c>
      <c r="G166" s="26">
        <v>7</v>
      </c>
      <c r="H166" s="26" t="s">
        <v>34</v>
      </c>
      <c r="I166" s="26">
        <v>0</v>
      </c>
      <c r="J166" s="26">
        <v>0</v>
      </c>
      <c r="K166" s="26">
        <v>1</v>
      </c>
      <c r="L166" s="27"/>
    </row>
    <row r="167" spans="1:12" ht="12.75">
      <c r="A167" s="24" t="s">
        <v>148</v>
      </c>
      <c r="B167" s="25" t="s">
        <v>149</v>
      </c>
      <c r="C167" s="26">
        <v>32</v>
      </c>
      <c r="D167" s="26">
        <v>18</v>
      </c>
      <c r="E167" s="26" t="s">
        <v>34</v>
      </c>
      <c r="F167" s="26" t="s">
        <v>34</v>
      </c>
      <c r="G167" s="26">
        <v>13</v>
      </c>
      <c r="H167" s="26" t="s">
        <v>34</v>
      </c>
      <c r="I167" s="26">
        <v>0</v>
      </c>
      <c r="J167" s="26">
        <v>0</v>
      </c>
      <c r="K167" s="26" t="s">
        <v>34</v>
      </c>
      <c r="L167" s="27"/>
    </row>
    <row r="168" spans="1:12" ht="12.75">
      <c r="A168" s="24" t="s">
        <v>150</v>
      </c>
      <c r="B168" s="25" t="s">
        <v>151</v>
      </c>
      <c r="C168" s="26">
        <v>1</v>
      </c>
      <c r="D168" s="26" t="s">
        <v>34</v>
      </c>
      <c r="E168" s="26" t="s">
        <v>34</v>
      </c>
      <c r="F168" s="26" t="s">
        <v>34</v>
      </c>
      <c r="G168" s="26" t="s">
        <v>34</v>
      </c>
      <c r="H168" s="26" t="s">
        <v>34</v>
      </c>
      <c r="I168" s="26">
        <v>0</v>
      </c>
      <c r="J168" s="26">
        <v>0</v>
      </c>
      <c r="K168" s="26" t="s">
        <v>34</v>
      </c>
      <c r="L168" s="27"/>
    </row>
    <row r="169" spans="1:12" ht="12.75">
      <c r="A169" s="24" t="s">
        <v>152</v>
      </c>
      <c r="B169" s="25" t="s">
        <v>153</v>
      </c>
      <c r="C169" s="26">
        <v>8</v>
      </c>
      <c r="D169" s="26">
        <v>2</v>
      </c>
      <c r="E169" s="26">
        <v>0</v>
      </c>
      <c r="F169" s="26" t="s">
        <v>34</v>
      </c>
      <c r="G169" s="26">
        <v>5</v>
      </c>
      <c r="H169" s="26" t="s">
        <v>34</v>
      </c>
      <c r="I169" s="26">
        <v>0</v>
      </c>
      <c r="J169" s="26">
        <v>0</v>
      </c>
      <c r="K169" s="26" t="s">
        <v>34</v>
      </c>
      <c r="L169" s="27"/>
    </row>
    <row r="170" spans="1:12" ht="12.75">
      <c r="A170" s="24" t="s">
        <v>154</v>
      </c>
      <c r="B170" s="25" t="s">
        <v>155</v>
      </c>
      <c r="C170" s="26">
        <v>5</v>
      </c>
      <c r="D170" s="26">
        <v>1</v>
      </c>
      <c r="E170" s="26" t="s">
        <v>34</v>
      </c>
      <c r="F170" s="26" t="s">
        <v>34</v>
      </c>
      <c r="G170" s="26">
        <v>4</v>
      </c>
      <c r="H170" s="26" t="s">
        <v>34</v>
      </c>
      <c r="I170" s="26">
        <v>0</v>
      </c>
      <c r="J170" s="26">
        <v>0</v>
      </c>
      <c r="K170" s="26" t="s">
        <v>34</v>
      </c>
      <c r="L170" s="27"/>
    </row>
    <row r="171" spans="1:12" ht="12.75">
      <c r="A171" s="24" t="s">
        <v>156</v>
      </c>
      <c r="B171" s="25" t="s">
        <v>157</v>
      </c>
      <c r="C171" s="26">
        <v>19</v>
      </c>
      <c r="D171" s="26">
        <v>7</v>
      </c>
      <c r="E171" s="26" t="s">
        <v>34</v>
      </c>
      <c r="F171" s="26" t="s">
        <v>34</v>
      </c>
      <c r="G171" s="26">
        <v>7</v>
      </c>
      <c r="H171" s="26" t="s">
        <v>34</v>
      </c>
      <c r="I171" s="26">
        <v>3</v>
      </c>
      <c r="J171" s="26">
        <v>1</v>
      </c>
      <c r="K171" s="26" t="s">
        <v>34</v>
      </c>
      <c r="L171" s="27"/>
    </row>
    <row r="172" spans="1:12" ht="12.75">
      <c r="A172" s="24" t="s">
        <v>158</v>
      </c>
      <c r="B172" s="25" t="s">
        <v>159</v>
      </c>
      <c r="C172" s="26">
        <v>11</v>
      </c>
      <c r="D172" s="26">
        <v>4</v>
      </c>
      <c r="E172" s="26" t="s">
        <v>34</v>
      </c>
      <c r="F172" s="26" t="s">
        <v>34</v>
      </c>
      <c r="G172" s="26">
        <v>6</v>
      </c>
      <c r="H172" s="26" t="s">
        <v>34</v>
      </c>
      <c r="I172" s="26">
        <v>0</v>
      </c>
      <c r="J172" s="26">
        <v>1</v>
      </c>
      <c r="K172" s="26" t="s">
        <v>34</v>
      </c>
      <c r="L172" s="27"/>
    </row>
    <row r="173" spans="1:12" ht="12.75">
      <c r="A173" s="28" t="s">
        <v>160</v>
      </c>
      <c r="B173" s="25" t="s">
        <v>161</v>
      </c>
      <c r="C173" s="26">
        <v>4</v>
      </c>
      <c r="D173" s="26">
        <v>2</v>
      </c>
      <c r="E173" s="26" t="s">
        <v>34</v>
      </c>
      <c r="F173" s="26" t="s">
        <v>34</v>
      </c>
      <c r="G173" s="26">
        <v>2</v>
      </c>
      <c r="H173" s="26" t="s">
        <v>34</v>
      </c>
      <c r="I173" s="26">
        <v>0</v>
      </c>
      <c r="J173" s="26">
        <v>1</v>
      </c>
      <c r="K173" s="26" t="s">
        <v>34</v>
      </c>
      <c r="L173" s="27"/>
    </row>
    <row r="174" spans="1:12" ht="12.75">
      <c r="A174" s="28" t="s">
        <v>162</v>
      </c>
      <c r="B174" s="25" t="s">
        <v>163</v>
      </c>
      <c r="C174" s="26">
        <v>2</v>
      </c>
      <c r="D174" s="26" t="s">
        <v>34</v>
      </c>
      <c r="E174" s="26">
        <v>0</v>
      </c>
      <c r="F174" s="26" t="s">
        <v>34</v>
      </c>
      <c r="G174" s="26">
        <v>2</v>
      </c>
      <c r="H174" s="26" t="s">
        <v>34</v>
      </c>
      <c r="I174" s="26">
        <v>0</v>
      </c>
      <c r="J174" s="26">
        <v>0</v>
      </c>
      <c r="K174" s="26" t="s">
        <v>34</v>
      </c>
      <c r="L174" s="27"/>
    </row>
    <row r="175" spans="1:12" ht="12.75">
      <c r="A175" s="24" t="s">
        <v>164</v>
      </c>
      <c r="B175" s="25" t="s">
        <v>165</v>
      </c>
      <c r="C175" s="26">
        <v>1</v>
      </c>
      <c r="D175" s="26" t="s">
        <v>34</v>
      </c>
      <c r="E175" s="26" t="s">
        <v>34</v>
      </c>
      <c r="F175" s="26" t="s">
        <v>34</v>
      </c>
      <c r="G175" s="26">
        <v>1</v>
      </c>
      <c r="H175" s="26" t="s">
        <v>34</v>
      </c>
      <c r="I175" s="26">
        <v>0</v>
      </c>
      <c r="J175" s="26">
        <v>0</v>
      </c>
      <c r="K175" s="26" t="s">
        <v>34</v>
      </c>
      <c r="L175" s="27"/>
    </row>
    <row r="176" spans="1:12" ht="12.75">
      <c r="A176" s="24" t="s">
        <v>166</v>
      </c>
      <c r="B176" s="25" t="s">
        <v>167</v>
      </c>
      <c r="C176" s="26">
        <v>53</v>
      </c>
      <c r="D176" s="26">
        <v>18</v>
      </c>
      <c r="E176" s="26" t="s">
        <v>34</v>
      </c>
      <c r="F176" s="26" t="s">
        <v>34</v>
      </c>
      <c r="G176" s="26">
        <v>29</v>
      </c>
      <c r="H176" s="26" t="s">
        <v>34</v>
      </c>
      <c r="I176" s="26">
        <v>0</v>
      </c>
      <c r="J176" s="26" t="s">
        <v>55</v>
      </c>
      <c r="K176" s="26" t="s">
        <v>55</v>
      </c>
      <c r="L176" s="27"/>
    </row>
    <row r="177" spans="1:12" ht="12.75">
      <c r="A177" s="24" t="s">
        <v>168</v>
      </c>
      <c r="B177" s="25" t="s">
        <v>169</v>
      </c>
      <c r="C177" s="26" t="s">
        <v>55</v>
      </c>
      <c r="D177" s="26">
        <v>17</v>
      </c>
      <c r="E177" s="26" t="s">
        <v>55</v>
      </c>
      <c r="F177" s="26" t="s">
        <v>34</v>
      </c>
      <c r="G177" s="26" t="s">
        <v>55</v>
      </c>
      <c r="H177" s="26" t="s">
        <v>34</v>
      </c>
      <c r="I177" s="26">
        <v>0</v>
      </c>
      <c r="J177" s="26">
        <v>0</v>
      </c>
      <c r="K177" s="26" t="s">
        <v>34</v>
      </c>
      <c r="L177" s="27"/>
    </row>
    <row r="178" spans="1:12" ht="12.75">
      <c r="A178" s="24" t="s">
        <v>170</v>
      </c>
      <c r="B178" s="25" t="s">
        <v>171</v>
      </c>
      <c r="C178" s="26">
        <v>27</v>
      </c>
      <c r="D178" s="26">
        <v>17</v>
      </c>
      <c r="E178" s="26" t="s">
        <v>34</v>
      </c>
      <c r="F178" s="26" t="s">
        <v>34</v>
      </c>
      <c r="G178" s="26">
        <v>9</v>
      </c>
      <c r="H178" s="26" t="s">
        <v>34</v>
      </c>
      <c r="I178" s="26">
        <v>0</v>
      </c>
      <c r="J178" s="26">
        <v>0</v>
      </c>
      <c r="K178" s="26" t="s">
        <v>34</v>
      </c>
      <c r="L178" s="27"/>
    </row>
    <row r="179" spans="1:12" ht="12.75">
      <c r="A179" s="24" t="s">
        <v>172</v>
      </c>
      <c r="B179" s="25" t="s">
        <v>173</v>
      </c>
      <c r="C179" s="26">
        <v>12</v>
      </c>
      <c r="D179" s="26">
        <v>7</v>
      </c>
      <c r="E179" s="26" t="s">
        <v>34</v>
      </c>
      <c r="F179" s="26" t="s">
        <v>34</v>
      </c>
      <c r="G179" s="26">
        <v>4</v>
      </c>
      <c r="H179" s="26" t="s">
        <v>34</v>
      </c>
      <c r="I179" s="26">
        <v>0</v>
      </c>
      <c r="J179" s="26">
        <v>0</v>
      </c>
      <c r="K179" s="26" t="s">
        <v>34</v>
      </c>
      <c r="L179" s="27"/>
    </row>
    <row r="180" spans="1:12" ht="12.75">
      <c r="A180" s="24" t="s">
        <v>174</v>
      </c>
      <c r="B180" s="29" t="s">
        <v>175</v>
      </c>
      <c r="C180" s="26">
        <v>9</v>
      </c>
      <c r="D180" s="26">
        <v>5</v>
      </c>
      <c r="E180" s="26">
        <v>0</v>
      </c>
      <c r="F180" s="26" t="s">
        <v>34</v>
      </c>
      <c r="G180" s="26">
        <v>3</v>
      </c>
      <c r="H180" s="26" t="s">
        <v>34</v>
      </c>
      <c r="I180" s="26">
        <v>0</v>
      </c>
      <c r="J180" s="26">
        <v>0</v>
      </c>
      <c r="K180" s="26" t="s">
        <v>34</v>
      </c>
      <c r="L180" s="27"/>
    </row>
    <row r="181" spans="1:12" ht="12.75">
      <c r="A181" s="24" t="s">
        <v>176</v>
      </c>
      <c r="B181" s="25" t="s">
        <v>177</v>
      </c>
      <c r="C181" s="26">
        <v>64</v>
      </c>
      <c r="D181" s="26">
        <v>23</v>
      </c>
      <c r="E181" s="26">
        <v>3</v>
      </c>
      <c r="F181" s="26" t="s">
        <v>34</v>
      </c>
      <c r="G181" s="26" t="s">
        <v>55</v>
      </c>
      <c r="H181" s="26" t="s">
        <v>34</v>
      </c>
      <c r="I181" s="26">
        <v>0</v>
      </c>
      <c r="J181" s="26">
        <v>0</v>
      </c>
      <c r="K181" s="26" t="s">
        <v>55</v>
      </c>
      <c r="L181" s="27"/>
    </row>
    <row r="182" spans="1:12" ht="12.75">
      <c r="A182" s="24" t="s">
        <v>178</v>
      </c>
      <c r="B182" s="25" t="s">
        <v>179</v>
      </c>
      <c r="C182" s="26" t="s">
        <v>34</v>
      </c>
      <c r="D182" s="26" t="s">
        <v>34</v>
      </c>
      <c r="E182" s="26">
        <v>0</v>
      </c>
      <c r="F182" s="26">
        <v>0</v>
      </c>
      <c r="G182" s="26" t="s">
        <v>34</v>
      </c>
      <c r="H182" s="26" t="s">
        <v>34</v>
      </c>
      <c r="I182" s="26">
        <v>0</v>
      </c>
      <c r="J182" s="26">
        <v>0</v>
      </c>
      <c r="K182" s="26">
        <v>0</v>
      </c>
      <c r="L182" s="27"/>
    </row>
    <row r="183" spans="1:12" ht="12.75">
      <c r="A183" s="24" t="s">
        <v>180</v>
      </c>
      <c r="B183" s="25" t="s">
        <v>181</v>
      </c>
      <c r="C183" s="26" t="s">
        <v>34</v>
      </c>
      <c r="D183" s="26" t="s">
        <v>34</v>
      </c>
      <c r="E183" s="26">
        <v>0</v>
      </c>
      <c r="F183" s="26" t="s">
        <v>34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7"/>
    </row>
    <row r="184" spans="1:12" ht="12.75">
      <c r="A184" s="24" t="s">
        <v>182</v>
      </c>
      <c r="B184" s="25" t="s">
        <v>183</v>
      </c>
      <c r="C184" s="26">
        <v>11</v>
      </c>
      <c r="D184" s="26">
        <v>4</v>
      </c>
      <c r="E184" s="26">
        <v>3</v>
      </c>
      <c r="F184" s="26" t="s">
        <v>34</v>
      </c>
      <c r="G184" s="26">
        <v>5</v>
      </c>
      <c r="H184" s="26" t="s">
        <v>34</v>
      </c>
      <c r="I184" s="26">
        <v>0</v>
      </c>
      <c r="J184" s="26">
        <v>0</v>
      </c>
      <c r="K184" s="26" t="s">
        <v>34</v>
      </c>
      <c r="L184" s="27"/>
    </row>
    <row r="185" spans="1:12" ht="12.75">
      <c r="A185" s="24" t="s">
        <v>184</v>
      </c>
      <c r="B185" s="25" t="s">
        <v>185</v>
      </c>
      <c r="C185" s="26">
        <v>1</v>
      </c>
      <c r="D185" s="26">
        <v>1</v>
      </c>
      <c r="E185" s="26">
        <v>0</v>
      </c>
      <c r="F185" s="26" t="s">
        <v>34</v>
      </c>
      <c r="G185" s="26" t="s">
        <v>34</v>
      </c>
      <c r="H185" s="26" t="s">
        <v>34</v>
      </c>
      <c r="I185" s="26">
        <v>0</v>
      </c>
      <c r="J185" s="26">
        <v>0</v>
      </c>
      <c r="K185" s="26" t="s">
        <v>34</v>
      </c>
      <c r="L185" s="27"/>
    </row>
    <row r="186" spans="1:12" ht="12.75">
      <c r="A186" s="24" t="s">
        <v>186</v>
      </c>
      <c r="B186" s="25" t="s">
        <v>187</v>
      </c>
      <c r="C186" s="26">
        <v>5</v>
      </c>
      <c r="D186" s="26">
        <v>2</v>
      </c>
      <c r="E186" s="26" t="s">
        <v>34</v>
      </c>
      <c r="F186" s="26" t="s">
        <v>34</v>
      </c>
      <c r="G186" s="26">
        <v>2</v>
      </c>
      <c r="H186" s="26" t="s">
        <v>34</v>
      </c>
      <c r="I186" s="26">
        <v>0</v>
      </c>
      <c r="J186" s="26">
        <v>0</v>
      </c>
      <c r="K186" s="26" t="s">
        <v>55</v>
      </c>
      <c r="L186" s="27"/>
    </row>
    <row r="187" spans="1:12" ht="12.75">
      <c r="A187" s="24" t="s">
        <v>188</v>
      </c>
      <c r="B187" s="25" t="s">
        <v>189</v>
      </c>
      <c r="C187" s="26">
        <v>22</v>
      </c>
      <c r="D187" s="26">
        <v>9</v>
      </c>
      <c r="E187" s="26" t="s">
        <v>55</v>
      </c>
      <c r="F187" s="26" t="s">
        <v>34</v>
      </c>
      <c r="G187" s="26">
        <v>6</v>
      </c>
      <c r="H187" s="26" t="s">
        <v>34</v>
      </c>
      <c r="I187" s="26">
        <v>0</v>
      </c>
      <c r="J187" s="26">
        <v>0</v>
      </c>
      <c r="K187" s="26" t="s">
        <v>55</v>
      </c>
      <c r="L187" s="27"/>
    </row>
    <row r="188" spans="1:12" ht="12.75">
      <c r="A188" s="25" t="s">
        <v>28</v>
      </c>
      <c r="B188" s="25" t="s">
        <v>19</v>
      </c>
      <c r="C188" s="26">
        <v>1409</v>
      </c>
      <c r="D188" s="26">
        <v>310</v>
      </c>
      <c r="E188" s="26">
        <v>64</v>
      </c>
      <c r="F188" s="26">
        <v>24</v>
      </c>
      <c r="G188" s="26">
        <v>534</v>
      </c>
      <c r="H188" s="26">
        <v>13</v>
      </c>
      <c r="I188" s="26">
        <v>76</v>
      </c>
      <c r="J188" s="26">
        <v>30</v>
      </c>
      <c r="K188" s="26">
        <v>359</v>
      </c>
      <c r="L188" s="27"/>
    </row>
    <row r="189" spans="1:12" s="7" customFormat="1" ht="12.75">
      <c r="A189" s="34"/>
      <c r="B189" s="34"/>
      <c r="C189" s="35"/>
      <c r="D189" s="35"/>
      <c r="E189" s="35"/>
      <c r="F189" s="35"/>
      <c r="G189" s="35"/>
      <c r="H189" s="35"/>
      <c r="I189" s="35"/>
      <c r="J189" s="35"/>
      <c r="K189" s="35"/>
      <c r="L189" s="36"/>
    </row>
    <row r="190" spans="1:12" s="7" customFormat="1" ht="12.75">
      <c r="A190" s="44" t="s">
        <v>28</v>
      </c>
      <c r="B190" s="44" t="s">
        <v>28</v>
      </c>
      <c r="C190" s="45" t="s">
        <v>192</v>
      </c>
      <c r="D190" s="46"/>
      <c r="E190" s="46"/>
      <c r="F190" s="46"/>
      <c r="G190" s="46"/>
      <c r="H190" s="46"/>
      <c r="I190" s="46"/>
      <c r="J190" s="46"/>
      <c r="K190" s="46"/>
      <c r="L190" s="47"/>
    </row>
    <row r="191" spans="1:12" s="7" customFormat="1" ht="12.75">
      <c r="A191" s="48"/>
      <c r="B191" s="48"/>
      <c r="C191" s="46"/>
      <c r="D191" s="46"/>
      <c r="E191" s="46"/>
      <c r="F191" s="46"/>
      <c r="G191" s="46"/>
      <c r="H191" s="46"/>
      <c r="I191" s="46"/>
      <c r="J191" s="46"/>
      <c r="K191" s="46"/>
      <c r="L191" s="47"/>
    </row>
    <row r="192" spans="1:12" s="23" customFormat="1" ht="12.75">
      <c r="A192" s="42"/>
      <c r="B192" s="43"/>
      <c r="C192" s="21"/>
      <c r="D192" s="21"/>
      <c r="E192" s="21"/>
      <c r="F192" s="21"/>
      <c r="G192" s="21"/>
      <c r="H192" s="21"/>
      <c r="I192" s="21"/>
      <c r="J192" s="21"/>
      <c r="K192" s="21"/>
      <c r="L192" s="22"/>
    </row>
    <row r="193" spans="1:12" s="23" customFormat="1" ht="12.75">
      <c r="A193" s="24" t="s">
        <v>30</v>
      </c>
      <c r="B193" s="25" t="s">
        <v>31</v>
      </c>
      <c r="C193" s="26">
        <v>567</v>
      </c>
      <c r="D193" s="26">
        <v>105</v>
      </c>
      <c r="E193" s="26">
        <v>11</v>
      </c>
      <c r="F193" s="26">
        <v>2</v>
      </c>
      <c r="G193" s="26">
        <v>297</v>
      </c>
      <c r="H193" s="26">
        <v>1</v>
      </c>
      <c r="I193" s="26">
        <v>119</v>
      </c>
      <c r="J193" s="26" t="s">
        <v>34</v>
      </c>
      <c r="K193" s="26">
        <v>30</v>
      </c>
      <c r="L193" s="22"/>
    </row>
    <row r="194" spans="1:12" s="23" customFormat="1" ht="12.75">
      <c r="A194" s="24" t="s">
        <v>32</v>
      </c>
      <c r="B194" s="25" t="s">
        <v>33</v>
      </c>
      <c r="C194" s="26">
        <v>256</v>
      </c>
      <c r="D194" s="26">
        <v>39</v>
      </c>
      <c r="E194" s="26">
        <v>1</v>
      </c>
      <c r="F194" s="26">
        <v>1</v>
      </c>
      <c r="G194" s="26">
        <v>91</v>
      </c>
      <c r="H194" s="26" t="s">
        <v>34</v>
      </c>
      <c r="I194" s="26">
        <v>103</v>
      </c>
      <c r="J194" s="26">
        <v>0</v>
      </c>
      <c r="K194" s="26">
        <v>21</v>
      </c>
      <c r="L194" s="22"/>
    </row>
    <row r="195" spans="1:12" s="23" customFormat="1" ht="12.75">
      <c r="A195" s="24" t="s">
        <v>35</v>
      </c>
      <c r="B195" s="25" t="s">
        <v>36</v>
      </c>
      <c r="C195" s="26">
        <v>160</v>
      </c>
      <c r="D195" s="26">
        <v>20</v>
      </c>
      <c r="E195" s="26">
        <v>0</v>
      </c>
      <c r="F195" s="26" t="s">
        <v>34</v>
      </c>
      <c r="G195" s="26">
        <v>49</v>
      </c>
      <c r="H195" s="26" t="s">
        <v>34</v>
      </c>
      <c r="I195" s="26">
        <v>88</v>
      </c>
      <c r="J195" s="26">
        <v>0</v>
      </c>
      <c r="K195" s="26">
        <v>3</v>
      </c>
      <c r="L195" s="22"/>
    </row>
    <row r="196" spans="1:12" s="23" customFormat="1" ht="12.75">
      <c r="A196" s="24" t="s">
        <v>37</v>
      </c>
      <c r="B196" s="25" t="s">
        <v>38</v>
      </c>
      <c r="C196" s="26">
        <v>23</v>
      </c>
      <c r="D196" s="26">
        <v>2</v>
      </c>
      <c r="E196" s="26">
        <v>1</v>
      </c>
      <c r="F196" s="26" t="s">
        <v>34</v>
      </c>
      <c r="G196" s="26">
        <v>5</v>
      </c>
      <c r="H196" s="26" t="s">
        <v>34</v>
      </c>
      <c r="I196" s="26">
        <v>14</v>
      </c>
      <c r="J196" s="26" t="s">
        <v>34</v>
      </c>
      <c r="K196" s="26" t="s">
        <v>34</v>
      </c>
      <c r="L196" s="22"/>
    </row>
    <row r="197" spans="1:12" s="23" customFormat="1" ht="12.75">
      <c r="A197" s="24" t="s">
        <v>39</v>
      </c>
      <c r="B197" s="25" t="s">
        <v>40</v>
      </c>
      <c r="C197" s="26" t="s">
        <v>55</v>
      </c>
      <c r="D197" s="26">
        <v>10</v>
      </c>
      <c r="E197" s="26">
        <v>1</v>
      </c>
      <c r="F197" s="26" t="s">
        <v>34</v>
      </c>
      <c r="G197" s="26" t="s">
        <v>55</v>
      </c>
      <c r="H197" s="26" t="s">
        <v>34</v>
      </c>
      <c r="I197" s="26">
        <v>1</v>
      </c>
      <c r="J197" s="26">
        <v>0</v>
      </c>
      <c r="K197" s="26" t="s">
        <v>34</v>
      </c>
      <c r="L197" s="22"/>
    </row>
    <row r="198" spans="1:12" s="23" customFormat="1" ht="12.75">
      <c r="A198" s="24" t="s">
        <v>41</v>
      </c>
      <c r="B198" s="25" t="s">
        <v>42</v>
      </c>
      <c r="C198" s="26">
        <v>45</v>
      </c>
      <c r="D198" s="26">
        <v>13</v>
      </c>
      <c r="E198" s="26" t="s">
        <v>55</v>
      </c>
      <c r="F198" s="26" t="s">
        <v>34</v>
      </c>
      <c r="G198" s="26">
        <v>30</v>
      </c>
      <c r="H198" s="26" t="s">
        <v>34</v>
      </c>
      <c r="I198" s="26" t="s">
        <v>34</v>
      </c>
      <c r="J198" s="26">
        <v>0</v>
      </c>
      <c r="K198" s="26">
        <v>1</v>
      </c>
      <c r="L198" s="22"/>
    </row>
    <row r="199" spans="1:12" s="23" customFormat="1" ht="12.75">
      <c r="A199" s="24" t="s">
        <v>43</v>
      </c>
      <c r="B199" s="25" t="s">
        <v>44</v>
      </c>
      <c r="C199" s="26">
        <v>112</v>
      </c>
      <c r="D199" s="26">
        <v>23</v>
      </c>
      <c r="E199" s="26">
        <v>2</v>
      </c>
      <c r="F199" s="26">
        <v>1</v>
      </c>
      <c r="G199" s="26">
        <v>79</v>
      </c>
      <c r="H199" s="26" t="s">
        <v>34</v>
      </c>
      <c r="I199" s="26">
        <v>0</v>
      </c>
      <c r="J199" s="26">
        <v>0</v>
      </c>
      <c r="K199" s="26" t="s">
        <v>55</v>
      </c>
      <c r="L199" s="22"/>
    </row>
    <row r="200" spans="1:12" ht="12.75">
      <c r="A200" s="24" t="s">
        <v>45</v>
      </c>
      <c r="B200" s="25" t="s">
        <v>46</v>
      </c>
      <c r="C200" s="26">
        <v>20</v>
      </c>
      <c r="D200" s="26">
        <v>5</v>
      </c>
      <c r="E200" s="26">
        <v>1</v>
      </c>
      <c r="F200" s="26" t="s">
        <v>34</v>
      </c>
      <c r="G200" s="26">
        <v>8</v>
      </c>
      <c r="H200" s="26" t="s">
        <v>34</v>
      </c>
      <c r="I200" s="26">
        <v>5</v>
      </c>
      <c r="J200" s="26">
        <v>0</v>
      </c>
      <c r="K200" s="26">
        <v>1</v>
      </c>
      <c r="L200" s="22"/>
    </row>
    <row r="201" spans="1:12" ht="12.75">
      <c r="A201" s="24" t="s">
        <v>47</v>
      </c>
      <c r="B201" s="25" t="s">
        <v>48</v>
      </c>
      <c r="C201" s="26">
        <v>20</v>
      </c>
      <c r="D201" s="26">
        <v>5</v>
      </c>
      <c r="E201" s="26">
        <v>1</v>
      </c>
      <c r="F201" s="26" t="s">
        <v>34</v>
      </c>
      <c r="G201" s="26">
        <v>8</v>
      </c>
      <c r="H201" s="26" t="s">
        <v>34</v>
      </c>
      <c r="I201" s="26">
        <v>5</v>
      </c>
      <c r="J201" s="26">
        <v>0</v>
      </c>
      <c r="K201" s="26">
        <v>1</v>
      </c>
      <c r="L201" s="27"/>
    </row>
    <row r="202" spans="1:12" ht="12.75">
      <c r="A202" s="24" t="s">
        <v>49</v>
      </c>
      <c r="B202" s="25" t="s">
        <v>50</v>
      </c>
      <c r="C202" s="26" t="s">
        <v>34</v>
      </c>
      <c r="D202" s="26" t="s">
        <v>34</v>
      </c>
      <c r="E202" s="26">
        <v>0</v>
      </c>
      <c r="F202" s="26" t="s">
        <v>34</v>
      </c>
      <c r="G202" s="26" t="s">
        <v>34</v>
      </c>
      <c r="H202" s="26" t="s">
        <v>34</v>
      </c>
      <c r="I202" s="26">
        <v>0</v>
      </c>
      <c r="J202" s="26">
        <v>0</v>
      </c>
      <c r="K202" s="26" t="s">
        <v>34</v>
      </c>
      <c r="L202" s="27"/>
    </row>
    <row r="203" spans="1:12" ht="12.75">
      <c r="A203" s="24" t="s">
        <v>51</v>
      </c>
      <c r="B203" s="25" t="s">
        <v>52</v>
      </c>
      <c r="C203" s="26" t="s">
        <v>55</v>
      </c>
      <c r="D203" s="26" t="s">
        <v>34</v>
      </c>
      <c r="E203" s="26">
        <v>0</v>
      </c>
      <c r="F203" s="26">
        <v>0</v>
      </c>
      <c r="G203" s="26" t="s">
        <v>34</v>
      </c>
      <c r="H203" s="26" t="s">
        <v>34</v>
      </c>
      <c r="I203" s="26">
        <v>0</v>
      </c>
      <c r="J203" s="26">
        <v>0</v>
      </c>
      <c r="K203" s="26">
        <v>0</v>
      </c>
      <c r="L203" s="27"/>
    </row>
    <row r="204" spans="1:12" ht="12.75">
      <c r="A204" s="24" t="s">
        <v>53</v>
      </c>
      <c r="B204" s="25" t="s">
        <v>54</v>
      </c>
      <c r="C204" s="26" t="s">
        <v>55</v>
      </c>
      <c r="D204" s="26" t="s">
        <v>55</v>
      </c>
      <c r="E204" s="26">
        <v>0</v>
      </c>
      <c r="F204" s="26">
        <v>0</v>
      </c>
      <c r="G204" s="26" t="s">
        <v>34</v>
      </c>
      <c r="H204" s="26" t="s">
        <v>34</v>
      </c>
      <c r="I204" s="26">
        <v>0</v>
      </c>
      <c r="J204" s="26">
        <v>0</v>
      </c>
      <c r="K204" s="26">
        <v>0</v>
      </c>
      <c r="L204" s="27"/>
    </row>
    <row r="205" spans="1:12" ht="12.75">
      <c r="A205" s="24" t="s">
        <v>56</v>
      </c>
      <c r="B205" s="25" t="s">
        <v>57</v>
      </c>
      <c r="C205" s="26" t="s">
        <v>34</v>
      </c>
      <c r="D205" s="26" t="s">
        <v>34</v>
      </c>
      <c r="E205" s="26">
        <v>0</v>
      </c>
      <c r="F205" s="26">
        <v>0</v>
      </c>
      <c r="G205" s="26" t="s">
        <v>34</v>
      </c>
      <c r="H205" s="26">
        <v>0</v>
      </c>
      <c r="I205" s="26">
        <v>0</v>
      </c>
      <c r="J205" s="26">
        <v>0</v>
      </c>
      <c r="K205" s="26">
        <v>0</v>
      </c>
      <c r="L205" s="27"/>
    </row>
    <row r="206" spans="1:12" ht="12.75">
      <c r="A206" s="24" t="s">
        <v>58</v>
      </c>
      <c r="B206" s="25" t="s">
        <v>59</v>
      </c>
      <c r="C206" s="26">
        <v>1</v>
      </c>
      <c r="D206" s="26" t="s">
        <v>34</v>
      </c>
      <c r="E206" s="26">
        <v>0</v>
      </c>
      <c r="F206" s="26">
        <v>0</v>
      </c>
      <c r="G206" s="26">
        <v>1</v>
      </c>
      <c r="H206" s="26" t="s">
        <v>34</v>
      </c>
      <c r="I206" s="26">
        <v>0</v>
      </c>
      <c r="J206" s="26">
        <v>0</v>
      </c>
      <c r="K206" s="26" t="s">
        <v>34</v>
      </c>
      <c r="L206" s="27"/>
    </row>
    <row r="207" spans="1:12" ht="12.75">
      <c r="A207" s="24" t="s">
        <v>60</v>
      </c>
      <c r="B207" s="25" t="s">
        <v>61</v>
      </c>
      <c r="C207" s="26">
        <v>127</v>
      </c>
      <c r="D207" s="26">
        <v>26</v>
      </c>
      <c r="E207" s="26" t="s">
        <v>34</v>
      </c>
      <c r="F207" s="26">
        <v>4</v>
      </c>
      <c r="G207" s="26">
        <v>39</v>
      </c>
      <c r="H207" s="26" t="s">
        <v>55</v>
      </c>
      <c r="I207" s="26" t="s">
        <v>55</v>
      </c>
      <c r="J207" s="26" t="s">
        <v>55</v>
      </c>
      <c r="K207" s="26" t="s">
        <v>55</v>
      </c>
      <c r="L207" s="27"/>
    </row>
    <row r="208" spans="1:12" ht="12.75">
      <c r="A208" s="24" t="s">
        <v>62</v>
      </c>
      <c r="B208" s="25" t="s">
        <v>63</v>
      </c>
      <c r="C208" s="26">
        <v>7</v>
      </c>
      <c r="D208" s="26">
        <v>1</v>
      </c>
      <c r="E208" s="26">
        <v>0</v>
      </c>
      <c r="F208" s="26">
        <v>1</v>
      </c>
      <c r="G208" s="26">
        <v>1</v>
      </c>
      <c r="H208" s="26" t="s">
        <v>34</v>
      </c>
      <c r="I208" s="26">
        <v>0</v>
      </c>
      <c r="J208" s="26">
        <v>0</v>
      </c>
      <c r="K208" s="26">
        <v>4</v>
      </c>
      <c r="L208" s="27"/>
    </row>
    <row r="209" spans="1:12" ht="12.75">
      <c r="A209" s="24" t="s">
        <v>64</v>
      </c>
      <c r="B209" s="25" t="s">
        <v>65</v>
      </c>
      <c r="C209" s="26">
        <v>27</v>
      </c>
      <c r="D209" s="26">
        <v>4</v>
      </c>
      <c r="E209" s="26" t="s">
        <v>34</v>
      </c>
      <c r="F209" s="26" t="s">
        <v>34</v>
      </c>
      <c r="G209" s="26">
        <v>16</v>
      </c>
      <c r="H209" s="26" t="s">
        <v>55</v>
      </c>
      <c r="I209" s="26">
        <v>1</v>
      </c>
      <c r="J209" s="26">
        <v>0</v>
      </c>
      <c r="K209" s="26">
        <v>4</v>
      </c>
      <c r="L209" s="27"/>
    </row>
    <row r="210" spans="1:12" ht="12.75">
      <c r="A210" s="24" t="s">
        <v>66</v>
      </c>
      <c r="B210" s="25" t="s">
        <v>67</v>
      </c>
      <c r="C210" s="26">
        <v>92</v>
      </c>
      <c r="D210" s="26">
        <v>20</v>
      </c>
      <c r="E210" s="26" t="s">
        <v>34</v>
      </c>
      <c r="F210" s="26" t="s">
        <v>55</v>
      </c>
      <c r="G210" s="26" t="s">
        <v>55</v>
      </c>
      <c r="H210" s="26" t="s">
        <v>34</v>
      </c>
      <c r="I210" s="26" t="s">
        <v>55</v>
      </c>
      <c r="J210" s="26" t="s">
        <v>55</v>
      </c>
      <c r="K210" s="26" t="s">
        <v>55</v>
      </c>
      <c r="L210" s="27"/>
    </row>
    <row r="211" spans="1:12" ht="12.75">
      <c r="A211" s="24" t="s">
        <v>68</v>
      </c>
      <c r="B211" s="25" t="s">
        <v>69</v>
      </c>
      <c r="C211" s="26">
        <v>284</v>
      </c>
      <c r="D211" s="26">
        <v>51</v>
      </c>
      <c r="E211" s="26">
        <v>6</v>
      </c>
      <c r="F211" s="26">
        <v>1</v>
      </c>
      <c r="G211" s="26">
        <v>75</v>
      </c>
      <c r="H211" s="26">
        <v>1</v>
      </c>
      <c r="I211" s="26">
        <v>63</v>
      </c>
      <c r="J211" s="26">
        <v>0</v>
      </c>
      <c r="K211" s="26">
        <v>87</v>
      </c>
      <c r="L211" s="27"/>
    </row>
    <row r="212" spans="1:12" ht="12.75">
      <c r="A212" s="24" t="s">
        <v>70</v>
      </c>
      <c r="B212" s="25" t="s">
        <v>71</v>
      </c>
      <c r="C212" s="26" t="s">
        <v>193</v>
      </c>
      <c r="D212" s="26" t="s">
        <v>193</v>
      </c>
      <c r="E212" s="26">
        <v>0</v>
      </c>
      <c r="F212" s="26" t="s">
        <v>34</v>
      </c>
      <c r="G212" s="26" t="s">
        <v>34</v>
      </c>
      <c r="H212" s="26" t="s">
        <v>34</v>
      </c>
      <c r="I212" s="26">
        <v>0</v>
      </c>
      <c r="J212" s="26">
        <v>0</v>
      </c>
      <c r="K212" s="26" t="s">
        <v>34</v>
      </c>
      <c r="L212" s="27"/>
    </row>
    <row r="213" spans="1:12" ht="12.75">
      <c r="A213" s="24" t="s">
        <v>72</v>
      </c>
      <c r="B213" s="25" t="s">
        <v>73</v>
      </c>
      <c r="C213" s="26">
        <v>188</v>
      </c>
      <c r="D213" s="26">
        <v>25</v>
      </c>
      <c r="E213" s="26">
        <v>5</v>
      </c>
      <c r="F213" s="26" t="s">
        <v>34</v>
      </c>
      <c r="G213" s="26">
        <v>36</v>
      </c>
      <c r="H213" s="26" t="s">
        <v>34</v>
      </c>
      <c r="I213" s="26">
        <v>47</v>
      </c>
      <c r="J213" s="26">
        <v>0</v>
      </c>
      <c r="K213" s="26">
        <v>74</v>
      </c>
      <c r="L213" s="27"/>
    </row>
    <row r="214" spans="1:12" ht="12.75">
      <c r="A214" s="24" t="s">
        <v>74</v>
      </c>
      <c r="B214" s="25" t="s">
        <v>75</v>
      </c>
      <c r="C214" s="26">
        <v>4</v>
      </c>
      <c r="D214" s="26">
        <v>2</v>
      </c>
      <c r="E214" s="26">
        <v>0</v>
      </c>
      <c r="F214" s="26" t="s">
        <v>34</v>
      </c>
      <c r="G214" s="26" t="s">
        <v>34</v>
      </c>
      <c r="H214" s="26" t="s">
        <v>34</v>
      </c>
      <c r="I214" s="26">
        <v>0</v>
      </c>
      <c r="J214" s="26">
        <v>0</v>
      </c>
      <c r="K214" s="26">
        <v>2</v>
      </c>
      <c r="L214" s="27"/>
    </row>
    <row r="215" spans="1:12" ht="12.75">
      <c r="A215" s="24" t="s">
        <v>76</v>
      </c>
      <c r="B215" s="25" t="s">
        <v>77</v>
      </c>
      <c r="C215" s="26">
        <v>43</v>
      </c>
      <c r="D215" s="26">
        <v>8</v>
      </c>
      <c r="E215" s="26">
        <v>1</v>
      </c>
      <c r="F215" s="26" t="s">
        <v>34</v>
      </c>
      <c r="G215" s="26">
        <v>12</v>
      </c>
      <c r="H215" s="26" t="s">
        <v>34</v>
      </c>
      <c r="I215" s="26">
        <v>12</v>
      </c>
      <c r="J215" s="26">
        <v>0</v>
      </c>
      <c r="K215" s="26">
        <v>9</v>
      </c>
      <c r="L215" s="27"/>
    </row>
    <row r="216" spans="1:12" ht="12.75">
      <c r="A216" s="24" t="s">
        <v>78</v>
      </c>
      <c r="B216" s="25" t="s">
        <v>79</v>
      </c>
      <c r="C216" s="26">
        <v>30</v>
      </c>
      <c r="D216" s="26">
        <v>18</v>
      </c>
      <c r="E216" s="26">
        <v>0</v>
      </c>
      <c r="F216" s="26" t="s">
        <v>34</v>
      </c>
      <c r="G216" s="26">
        <v>12</v>
      </c>
      <c r="H216" s="26" t="s">
        <v>34</v>
      </c>
      <c r="I216" s="26">
        <v>0</v>
      </c>
      <c r="J216" s="26">
        <v>0</v>
      </c>
      <c r="K216" s="26" t="s">
        <v>34</v>
      </c>
      <c r="L216" s="27"/>
    </row>
    <row r="217" spans="1:12" ht="12.75">
      <c r="A217" s="24" t="s">
        <v>80</v>
      </c>
      <c r="B217" s="25" t="s">
        <v>81</v>
      </c>
      <c r="C217" s="26">
        <v>549</v>
      </c>
      <c r="D217" s="26">
        <v>31</v>
      </c>
      <c r="E217" s="26">
        <v>2</v>
      </c>
      <c r="F217" s="26">
        <v>1</v>
      </c>
      <c r="G217" s="26">
        <v>108</v>
      </c>
      <c r="H217" s="26">
        <v>3</v>
      </c>
      <c r="I217" s="26">
        <v>51</v>
      </c>
      <c r="J217" s="26">
        <v>0</v>
      </c>
      <c r="K217" s="26">
        <v>354</v>
      </c>
      <c r="L217" s="27"/>
    </row>
    <row r="218" spans="1:12" ht="12.75">
      <c r="A218" s="24" t="s">
        <v>82</v>
      </c>
      <c r="B218" s="25" t="s">
        <v>83</v>
      </c>
      <c r="C218" s="26">
        <v>474</v>
      </c>
      <c r="D218" s="26">
        <v>27</v>
      </c>
      <c r="E218" s="26">
        <v>1</v>
      </c>
      <c r="F218" s="26">
        <v>1</v>
      </c>
      <c r="G218" s="26">
        <v>87</v>
      </c>
      <c r="H218" s="26">
        <v>3</v>
      </c>
      <c r="I218" s="26" t="s">
        <v>34</v>
      </c>
      <c r="J218" s="26">
        <v>0</v>
      </c>
      <c r="K218" s="26">
        <v>355</v>
      </c>
      <c r="L218" s="27"/>
    </row>
    <row r="219" spans="1:12" ht="12.75">
      <c r="A219" s="24" t="s">
        <v>84</v>
      </c>
      <c r="B219" s="25" t="s">
        <v>85</v>
      </c>
      <c r="C219" s="26">
        <v>50</v>
      </c>
      <c r="D219" s="26" t="s">
        <v>34</v>
      </c>
      <c r="E219" s="26">
        <v>0</v>
      </c>
      <c r="F219" s="26" t="s">
        <v>34</v>
      </c>
      <c r="G219" s="26">
        <v>1</v>
      </c>
      <c r="H219" s="26" t="s">
        <v>34</v>
      </c>
      <c r="I219" s="26">
        <v>51</v>
      </c>
      <c r="J219" s="26">
        <v>0</v>
      </c>
      <c r="K219" s="26">
        <v>-1</v>
      </c>
      <c r="L219" s="27"/>
    </row>
    <row r="220" spans="1:12" ht="12.75">
      <c r="A220" s="24" t="s">
        <v>86</v>
      </c>
      <c r="B220" s="25" t="s">
        <v>87</v>
      </c>
      <c r="C220" s="26">
        <v>455</v>
      </c>
      <c r="D220" s="26">
        <v>141</v>
      </c>
      <c r="E220" s="26">
        <v>1</v>
      </c>
      <c r="F220" s="26">
        <v>1</v>
      </c>
      <c r="G220" s="26">
        <v>201</v>
      </c>
      <c r="H220" s="26">
        <v>5</v>
      </c>
      <c r="I220" s="26">
        <v>49</v>
      </c>
      <c r="J220" s="26" t="s">
        <v>34</v>
      </c>
      <c r="K220" s="26">
        <v>58</v>
      </c>
      <c r="L220" s="27"/>
    </row>
    <row r="221" spans="1:12" ht="12.75">
      <c r="A221" s="24" t="s">
        <v>88</v>
      </c>
      <c r="B221" s="25" t="s">
        <v>89</v>
      </c>
      <c r="C221" s="26">
        <v>3</v>
      </c>
      <c r="D221" s="26">
        <v>1</v>
      </c>
      <c r="E221" s="26">
        <v>0</v>
      </c>
      <c r="F221" s="26" t="s">
        <v>34</v>
      </c>
      <c r="G221" s="26">
        <v>2</v>
      </c>
      <c r="H221" s="26">
        <v>0</v>
      </c>
      <c r="I221" s="26">
        <v>0</v>
      </c>
      <c r="J221" s="26">
        <v>0</v>
      </c>
      <c r="K221" s="26" t="s">
        <v>34</v>
      </c>
      <c r="L221" s="27"/>
    </row>
    <row r="222" spans="1:12" ht="12.75">
      <c r="A222" s="24" t="s">
        <v>90</v>
      </c>
      <c r="B222" s="25" t="s">
        <v>91</v>
      </c>
      <c r="C222" s="26">
        <v>26</v>
      </c>
      <c r="D222" s="26">
        <v>25</v>
      </c>
      <c r="E222" s="26">
        <v>0</v>
      </c>
      <c r="F222" s="26">
        <v>0</v>
      </c>
      <c r="G222" s="26">
        <v>1</v>
      </c>
      <c r="H222" s="26" t="s">
        <v>34</v>
      </c>
      <c r="I222" s="26">
        <v>0</v>
      </c>
      <c r="J222" s="26">
        <v>0</v>
      </c>
      <c r="K222" s="26" t="s">
        <v>34</v>
      </c>
      <c r="L222" s="27"/>
    </row>
    <row r="223" spans="1:12" ht="12.75">
      <c r="A223" s="24" t="s">
        <v>92</v>
      </c>
      <c r="B223" s="25" t="s">
        <v>93</v>
      </c>
      <c r="C223" s="26">
        <v>1</v>
      </c>
      <c r="D223" s="26">
        <v>1</v>
      </c>
      <c r="E223" s="26">
        <v>0</v>
      </c>
      <c r="F223" s="26" t="s">
        <v>34</v>
      </c>
      <c r="G223" s="26" t="s">
        <v>34</v>
      </c>
      <c r="H223" s="26" t="s">
        <v>34</v>
      </c>
      <c r="I223" s="26">
        <v>0</v>
      </c>
      <c r="J223" s="26">
        <v>0</v>
      </c>
      <c r="K223" s="26" t="s">
        <v>34</v>
      </c>
      <c r="L223" s="27"/>
    </row>
    <row r="224" spans="1:12" ht="12.75">
      <c r="A224" s="24" t="s">
        <v>94</v>
      </c>
      <c r="B224" s="25" t="s">
        <v>95</v>
      </c>
      <c r="C224" s="26">
        <v>1</v>
      </c>
      <c r="D224" s="26" t="s">
        <v>34</v>
      </c>
      <c r="E224" s="26">
        <v>0</v>
      </c>
      <c r="F224" s="26" t="s">
        <v>34</v>
      </c>
      <c r="G224" s="26" t="s">
        <v>34</v>
      </c>
      <c r="H224" s="26" t="s">
        <v>34</v>
      </c>
      <c r="I224" s="26">
        <v>0</v>
      </c>
      <c r="J224" s="26">
        <v>0</v>
      </c>
      <c r="K224" s="26">
        <v>1</v>
      </c>
      <c r="L224" s="27"/>
    </row>
    <row r="225" spans="1:12" ht="12.75">
      <c r="A225" s="24" t="s">
        <v>96</v>
      </c>
      <c r="B225" s="25" t="s">
        <v>97</v>
      </c>
      <c r="C225" s="26">
        <v>18</v>
      </c>
      <c r="D225" s="26">
        <v>4</v>
      </c>
      <c r="E225" s="26" t="s">
        <v>34</v>
      </c>
      <c r="F225" s="26" t="s">
        <v>34</v>
      </c>
      <c r="G225" s="26">
        <v>11</v>
      </c>
      <c r="H225" s="26" t="s">
        <v>34</v>
      </c>
      <c r="I225" s="26">
        <v>1</v>
      </c>
      <c r="J225" s="26">
        <v>0</v>
      </c>
      <c r="K225" s="26">
        <v>2</v>
      </c>
      <c r="L225" s="27"/>
    </row>
    <row r="226" spans="1:12" ht="12.75">
      <c r="A226" s="24" t="s">
        <v>98</v>
      </c>
      <c r="B226" s="25" t="s">
        <v>99</v>
      </c>
      <c r="C226" s="26">
        <v>9</v>
      </c>
      <c r="D226" s="26">
        <v>1</v>
      </c>
      <c r="E226" s="26">
        <v>1</v>
      </c>
      <c r="F226" s="26" t="s">
        <v>34</v>
      </c>
      <c r="G226" s="26">
        <v>1</v>
      </c>
      <c r="H226" s="26" t="s">
        <v>34</v>
      </c>
      <c r="I226" s="26">
        <v>0</v>
      </c>
      <c r="J226" s="26">
        <v>0</v>
      </c>
      <c r="K226" s="26">
        <v>7</v>
      </c>
      <c r="L226" s="27"/>
    </row>
    <row r="227" spans="1:12" ht="12.75">
      <c r="A227" s="24" t="s">
        <v>100</v>
      </c>
      <c r="B227" s="25" t="s">
        <v>101</v>
      </c>
      <c r="C227" s="26">
        <v>106</v>
      </c>
      <c r="D227" s="26">
        <v>9</v>
      </c>
      <c r="E227" s="26">
        <v>0</v>
      </c>
      <c r="F227" s="26" t="s">
        <v>34</v>
      </c>
      <c r="G227" s="26">
        <v>79</v>
      </c>
      <c r="H227" s="26" t="s">
        <v>34</v>
      </c>
      <c r="I227" s="26">
        <v>19</v>
      </c>
      <c r="J227" s="26">
        <v>0</v>
      </c>
      <c r="K227" s="26">
        <v>-1</v>
      </c>
      <c r="L227" s="27"/>
    </row>
    <row r="228" spans="1:12" ht="12.75">
      <c r="A228" s="24" t="s">
        <v>102</v>
      </c>
      <c r="B228" s="25" t="s">
        <v>103</v>
      </c>
      <c r="C228" s="26">
        <v>63</v>
      </c>
      <c r="D228" s="26">
        <v>14</v>
      </c>
      <c r="E228" s="26">
        <v>0</v>
      </c>
      <c r="F228" s="26" t="s">
        <v>34</v>
      </c>
      <c r="G228" s="26">
        <v>30</v>
      </c>
      <c r="H228" s="26" t="s">
        <v>34</v>
      </c>
      <c r="I228" s="26">
        <v>11</v>
      </c>
      <c r="J228" s="26">
        <v>0</v>
      </c>
      <c r="K228" s="26">
        <v>9</v>
      </c>
      <c r="L228" s="27"/>
    </row>
    <row r="229" spans="1:12" ht="12.75">
      <c r="A229" s="24" t="s">
        <v>104</v>
      </c>
      <c r="B229" s="25" t="s">
        <v>105</v>
      </c>
      <c r="C229" s="26">
        <v>54</v>
      </c>
      <c r="D229" s="26">
        <v>12</v>
      </c>
      <c r="E229" s="26">
        <v>0</v>
      </c>
      <c r="F229" s="26" t="s">
        <v>34</v>
      </c>
      <c r="G229" s="26">
        <v>20</v>
      </c>
      <c r="H229" s="26">
        <v>4</v>
      </c>
      <c r="I229" s="26">
        <v>6</v>
      </c>
      <c r="J229" s="26" t="s">
        <v>34</v>
      </c>
      <c r="K229" s="26">
        <v>12</v>
      </c>
      <c r="L229" s="27"/>
    </row>
    <row r="230" spans="1:12" ht="12.75">
      <c r="A230" s="24" t="s">
        <v>106</v>
      </c>
      <c r="B230" s="25" t="s">
        <v>107</v>
      </c>
      <c r="C230" s="26">
        <v>5</v>
      </c>
      <c r="D230" s="26">
        <v>1</v>
      </c>
      <c r="E230" s="26">
        <v>0</v>
      </c>
      <c r="F230" s="26" t="s">
        <v>34</v>
      </c>
      <c r="G230" s="26">
        <v>1</v>
      </c>
      <c r="H230" s="26" t="s">
        <v>34</v>
      </c>
      <c r="I230" s="26">
        <v>3</v>
      </c>
      <c r="J230" s="26">
        <v>0</v>
      </c>
      <c r="K230" s="26" t="s">
        <v>34</v>
      </c>
      <c r="L230" s="27"/>
    </row>
    <row r="231" spans="1:12" ht="12.75">
      <c r="A231" s="24" t="s">
        <v>108</v>
      </c>
      <c r="B231" s="25" t="s">
        <v>109</v>
      </c>
      <c r="C231" s="26" t="s">
        <v>34</v>
      </c>
      <c r="D231" s="26" t="s">
        <v>34</v>
      </c>
      <c r="E231" s="26">
        <v>0</v>
      </c>
      <c r="F231" s="26">
        <v>0</v>
      </c>
      <c r="G231" s="26" t="s">
        <v>34</v>
      </c>
      <c r="H231" s="26">
        <v>0</v>
      </c>
      <c r="I231" s="26">
        <v>0</v>
      </c>
      <c r="J231" s="26">
        <v>0</v>
      </c>
      <c r="K231" s="26">
        <v>0</v>
      </c>
      <c r="L231" s="27"/>
    </row>
    <row r="232" spans="1:12" ht="12.75">
      <c r="A232" s="24" t="s">
        <v>110</v>
      </c>
      <c r="B232" s="25" t="s">
        <v>111</v>
      </c>
      <c r="C232" s="26">
        <v>17</v>
      </c>
      <c r="D232" s="26">
        <v>2</v>
      </c>
      <c r="E232" s="26">
        <v>0</v>
      </c>
      <c r="F232" s="26" t="s">
        <v>34</v>
      </c>
      <c r="G232" s="26">
        <v>14</v>
      </c>
      <c r="H232" s="26" t="s">
        <v>34</v>
      </c>
      <c r="I232" s="26">
        <v>0</v>
      </c>
      <c r="J232" s="26">
        <v>0</v>
      </c>
      <c r="K232" s="26">
        <v>1</v>
      </c>
      <c r="L232" s="27"/>
    </row>
    <row r="233" spans="1:12" ht="12.75">
      <c r="A233" s="24" t="s">
        <v>112</v>
      </c>
      <c r="B233" s="25" t="s">
        <v>113</v>
      </c>
      <c r="C233" s="26" t="s">
        <v>34</v>
      </c>
      <c r="D233" s="26" t="s">
        <v>34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7"/>
    </row>
    <row r="234" spans="1:12" ht="12.75">
      <c r="A234" s="24" t="s">
        <v>114</v>
      </c>
      <c r="B234" s="25" t="s">
        <v>115</v>
      </c>
      <c r="C234" s="26">
        <v>45</v>
      </c>
      <c r="D234" s="26">
        <v>9</v>
      </c>
      <c r="E234" s="26">
        <v>0</v>
      </c>
      <c r="F234" s="26" t="s">
        <v>34</v>
      </c>
      <c r="G234" s="26">
        <v>10</v>
      </c>
      <c r="H234" s="26" t="s">
        <v>34</v>
      </c>
      <c r="I234" s="26">
        <v>6</v>
      </c>
      <c r="J234" s="26">
        <v>0</v>
      </c>
      <c r="K234" s="26">
        <v>20</v>
      </c>
      <c r="L234" s="27"/>
    </row>
    <row r="235" spans="1:12" ht="12.75">
      <c r="A235" s="24" t="s">
        <v>116</v>
      </c>
      <c r="B235" s="25" t="s">
        <v>117</v>
      </c>
      <c r="C235" s="26">
        <v>20</v>
      </c>
      <c r="D235" s="26">
        <v>7</v>
      </c>
      <c r="E235" s="26">
        <v>0</v>
      </c>
      <c r="F235" s="26" t="s">
        <v>34</v>
      </c>
      <c r="G235" s="26">
        <v>5</v>
      </c>
      <c r="H235" s="26" t="s">
        <v>34</v>
      </c>
      <c r="I235" s="26">
        <v>5</v>
      </c>
      <c r="J235" s="26">
        <v>0</v>
      </c>
      <c r="K235" s="26">
        <v>3</v>
      </c>
      <c r="L235" s="27"/>
    </row>
    <row r="236" spans="1:12" ht="12.75">
      <c r="A236" s="24" t="s">
        <v>118</v>
      </c>
      <c r="B236" s="25" t="s">
        <v>119</v>
      </c>
      <c r="C236" s="26">
        <v>1</v>
      </c>
      <c r="D236" s="26">
        <v>1</v>
      </c>
      <c r="E236" s="26">
        <v>0</v>
      </c>
      <c r="F236" s="26" t="s">
        <v>34</v>
      </c>
      <c r="G236" s="26" t="s">
        <v>34</v>
      </c>
      <c r="H236" s="26" t="s">
        <v>34</v>
      </c>
      <c r="I236" s="26">
        <v>0</v>
      </c>
      <c r="J236" s="26">
        <v>0</v>
      </c>
      <c r="K236" s="26">
        <v>0</v>
      </c>
      <c r="L236" s="27"/>
    </row>
    <row r="237" spans="1:12" ht="12.75">
      <c r="A237" s="24" t="s">
        <v>120</v>
      </c>
      <c r="B237" s="25" t="s">
        <v>121</v>
      </c>
      <c r="C237" s="26">
        <v>129</v>
      </c>
      <c r="D237" s="26">
        <v>79</v>
      </c>
      <c r="E237" s="26">
        <v>0</v>
      </c>
      <c r="F237" s="26" t="s">
        <v>34</v>
      </c>
      <c r="G237" s="26">
        <v>49</v>
      </c>
      <c r="H237" s="26">
        <v>1</v>
      </c>
      <c r="I237" s="26">
        <v>0</v>
      </c>
      <c r="J237" s="26">
        <v>0</v>
      </c>
      <c r="K237" s="26" t="s">
        <v>34</v>
      </c>
      <c r="L237" s="27"/>
    </row>
    <row r="238" spans="1:12" ht="12.75">
      <c r="A238" s="24" t="s">
        <v>122</v>
      </c>
      <c r="B238" s="25" t="s">
        <v>123</v>
      </c>
      <c r="C238" s="26">
        <v>314</v>
      </c>
      <c r="D238" s="26">
        <v>44</v>
      </c>
      <c r="E238" s="26">
        <v>0</v>
      </c>
      <c r="F238" s="26" t="s">
        <v>55</v>
      </c>
      <c r="G238" s="26">
        <v>131</v>
      </c>
      <c r="H238" s="26">
        <v>1</v>
      </c>
      <c r="I238" s="26">
        <v>83</v>
      </c>
      <c r="J238" s="26">
        <v>2</v>
      </c>
      <c r="K238" s="26">
        <v>43</v>
      </c>
      <c r="L238" s="27"/>
    </row>
    <row r="239" spans="1:12" ht="12.75">
      <c r="A239" s="24" t="s">
        <v>124</v>
      </c>
      <c r="B239" s="25" t="s">
        <v>125</v>
      </c>
      <c r="C239" s="26">
        <v>17</v>
      </c>
      <c r="D239" s="26">
        <v>2</v>
      </c>
      <c r="E239" s="26">
        <v>0</v>
      </c>
      <c r="F239" s="26" t="s">
        <v>34</v>
      </c>
      <c r="G239" s="26">
        <v>15</v>
      </c>
      <c r="H239" s="26" t="s">
        <v>34</v>
      </c>
      <c r="I239" s="26">
        <v>0</v>
      </c>
      <c r="J239" s="26">
        <v>0</v>
      </c>
      <c r="K239" s="26" t="s">
        <v>34</v>
      </c>
      <c r="L239" s="27"/>
    </row>
    <row r="240" spans="1:12" ht="12.75">
      <c r="A240" s="24" t="s">
        <v>126</v>
      </c>
      <c r="B240" s="25" t="s">
        <v>127</v>
      </c>
      <c r="C240" s="26" t="s">
        <v>55</v>
      </c>
      <c r="D240" s="26" t="s">
        <v>55</v>
      </c>
      <c r="E240" s="26">
        <v>0</v>
      </c>
      <c r="F240" s="26" t="s">
        <v>34</v>
      </c>
      <c r="G240" s="26" t="s">
        <v>55</v>
      </c>
      <c r="H240" s="26" t="s">
        <v>34</v>
      </c>
      <c r="I240" s="26">
        <v>0</v>
      </c>
      <c r="J240" s="26">
        <v>0</v>
      </c>
      <c r="K240" s="26" t="s">
        <v>34</v>
      </c>
      <c r="L240" s="27"/>
    </row>
    <row r="241" spans="1:12" ht="12.75">
      <c r="A241" s="24" t="s">
        <v>128</v>
      </c>
      <c r="B241" s="25" t="s">
        <v>129</v>
      </c>
      <c r="C241" s="26">
        <v>15</v>
      </c>
      <c r="D241" s="26">
        <v>3</v>
      </c>
      <c r="E241" s="26">
        <v>0</v>
      </c>
      <c r="F241" s="26" t="s">
        <v>34</v>
      </c>
      <c r="G241" s="26">
        <v>12</v>
      </c>
      <c r="H241" s="26" t="s">
        <v>34</v>
      </c>
      <c r="I241" s="26">
        <v>0</v>
      </c>
      <c r="J241" s="26">
        <v>0</v>
      </c>
      <c r="K241" s="26" t="s">
        <v>34</v>
      </c>
      <c r="L241" s="27"/>
    </row>
    <row r="242" spans="1:12" ht="12.75">
      <c r="A242" s="24" t="s">
        <v>130</v>
      </c>
      <c r="B242" s="25" t="s">
        <v>131</v>
      </c>
      <c r="C242" s="26">
        <v>9</v>
      </c>
      <c r="D242" s="26">
        <v>6</v>
      </c>
      <c r="E242" s="26">
        <v>0</v>
      </c>
      <c r="F242" s="26" t="s">
        <v>34</v>
      </c>
      <c r="G242" s="26">
        <v>3</v>
      </c>
      <c r="H242" s="26" t="s">
        <v>34</v>
      </c>
      <c r="I242" s="26">
        <v>0</v>
      </c>
      <c r="J242" s="26">
        <v>0</v>
      </c>
      <c r="K242" s="26" t="s">
        <v>34</v>
      </c>
      <c r="L242" s="27"/>
    </row>
    <row r="243" spans="1:12" ht="12.75">
      <c r="A243" s="24" t="s">
        <v>132</v>
      </c>
      <c r="B243" s="25" t="s">
        <v>133</v>
      </c>
      <c r="C243" s="26">
        <v>105</v>
      </c>
      <c r="D243" s="26">
        <v>11</v>
      </c>
      <c r="E243" s="26">
        <v>0</v>
      </c>
      <c r="F243" s="26">
        <v>1</v>
      </c>
      <c r="G243" s="26">
        <v>10</v>
      </c>
      <c r="H243" s="26" t="s">
        <v>34</v>
      </c>
      <c r="I243" s="26">
        <v>49</v>
      </c>
      <c r="J243" s="26">
        <v>0</v>
      </c>
      <c r="K243" s="26">
        <v>34</v>
      </c>
      <c r="L243" s="27"/>
    </row>
    <row r="244" spans="1:12" ht="12.75">
      <c r="A244" s="24" t="s">
        <v>134</v>
      </c>
      <c r="B244" s="25" t="s">
        <v>135</v>
      </c>
      <c r="C244" s="26">
        <v>46</v>
      </c>
      <c r="D244" s="26">
        <v>2</v>
      </c>
      <c r="E244" s="26">
        <v>0</v>
      </c>
      <c r="F244" s="26" t="s">
        <v>34</v>
      </c>
      <c r="G244" s="26">
        <v>2</v>
      </c>
      <c r="H244" s="26" t="s">
        <v>34</v>
      </c>
      <c r="I244" s="26">
        <v>34</v>
      </c>
      <c r="J244" s="26">
        <v>1</v>
      </c>
      <c r="K244" s="26">
        <v>8</v>
      </c>
      <c r="L244" s="27"/>
    </row>
    <row r="245" spans="1:12" ht="12.75">
      <c r="A245" s="24" t="s">
        <v>136</v>
      </c>
      <c r="B245" s="25" t="s">
        <v>137</v>
      </c>
      <c r="C245" s="26">
        <v>15</v>
      </c>
      <c r="D245" s="26">
        <v>1</v>
      </c>
      <c r="E245" s="26">
        <v>0</v>
      </c>
      <c r="F245" s="26" t="s">
        <v>34</v>
      </c>
      <c r="G245" s="26">
        <v>13</v>
      </c>
      <c r="H245" s="26" t="s">
        <v>34</v>
      </c>
      <c r="I245" s="26">
        <v>0</v>
      </c>
      <c r="J245" s="26">
        <v>0</v>
      </c>
      <c r="K245" s="26" t="s">
        <v>34</v>
      </c>
      <c r="L245" s="27"/>
    </row>
    <row r="246" spans="1:12" ht="12.75">
      <c r="A246" s="24" t="s">
        <v>138</v>
      </c>
      <c r="B246" s="25" t="s">
        <v>139</v>
      </c>
      <c r="C246" s="26">
        <v>21</v>
      </c>
      <c r="D246" s="26">
        <v>6</v>
      </c>
      <c r="E246" s="26">
        <v>0</v>
      </c>
      <c r="F246" s="26" t="s">
        <v>34</v>
      </c>
      <c r="G246" s="26">
        <v>14</v>
      </c>
      <c r="H246" s="26" t="s">
        <v>34</v>
      </c>
      <c r="I246" s="26">
        <v>0</v>
      </c>
      <c r="J246" s="26">
        <v>1</v>
      </c>
      <c r="K246" s="26" t="s">
        <v>34</v>
      </c>
      <c r="L246" s="27"/>
    </row>
    <row r="247" spans="1:12" ht="12.75">
      <c r="A247" s="24" t="s">
        <v>140</v>
      </c>
      <c r="B247" s="25" t="s">
        <v>141</v>
      </c>
      <c r="C247" s="26">
        <v>972</v>
      </c>
      <c r="D247" s="26">
        <v>160</v>
      </c>
      <c r="E247" s="26">
        <v>15</v>
      </c>
      <c r="F247" s="26">
        <v>3</v>
      </c>
      <c r="G247" s="26">
        <v>265</v>
      </c>
      <c r="H247" s="26">
        <v>1</v>
      </c>
      <c r="I247" s="26">
        <v>13</v>
      </c>
      <c r="J247" s="26">
        <v>300</v>
      </c>
      <c r="K247" s="26">
        <v>214</v>
      </c>
      <c r="L247" s="27"/>
    </row>
    <row r="248" spans="1:12" ht="12.75">
      <c r="A248" s="24" t="s">
        <v>142</v>
      </c>
      <c r="B248" s="25" t="s">
        <v>143</v>
      </c>
      <c r="C248" s="26">
        <v>749</v>
      </c>
      <c r="D248" s="26">
        <v>70</v>
      </c>
      <c r="E248" s="26">
        <v>15</v>
      </c>
      <c r="F248" s="26">
        <v>2</v>
      </c>
      <c r="G248" s="26">
        <v>168</v>
      </c>
      <c r="H248" s="26" t="s">
        <v>34</v>
      </c>
      <c r="I248" s="26">
        <v>11</v>
      </c>
      <c r="J248" s="26">
        <v>291</v>
      </c>
      <c r="K248" s="26">
        <v>193</v>
      </c>
      <c r="L248" s="27"/>
    </row>
    <row r="249" spans="1:12" ht="12.75">
      <c r="A249" s="24" t="s">
        <v>144</v>
      </c>
      <c r="B249" s="25" t="s">
        <v>145</v>
      </c>
      <c r="C249" s="26">
        <v>13</v>
      </c>
      <c r="D249" s="26">
        <v>7</v>
      </c>
      <c r="E249" s="26">
        <v>0</v>
      </c>
      <c r="F249" s="26" t="s">
        <v>34</v>
      </c>
      <c r="G249" s="26">
        <v>1</v>
      </c>
      <c r="H249" s="26" t="s">
        <v>34</v>
      </c>
      <c r="I249" s="26">
        <v>2</v>
      </c>
      <c r="J249" s="26" t="s">
        <v>34</v>
      </c>
      <c r="K249" s="26">
        <v>3</v>
      </c>
      <c r="L249" s="27"/>
    </row>
    <row r="250" spans="1:12" ht="12.75">
      <c r="A250" s="24" t="s">
        <v>146</v>
      </c>
      <c r="B250" s="25" t="s">
        <v>147</v>
      </c>
      <c r="C250" s="26">
        <v>21</v>
      </c>
      <c r="D250" s="26">
        <v>7</v>
      </c>
      <c r="E250" s="26">
        <v>0</v>
      </c>
      <c r="F250" s="26" t="s">
        <v>34</v>
      </c>
      <c r="G250" s="26">
        <v>13</v>
      </c>
      <c r="H250" s="26" t="s">
        <v>34</v>
      </c>
      <c r="I250" s="26" t="s">
        <v>34</v>
      </c>
      <c r="J250" s="26">
        <v>0</v>
      </c>
      <c r="K250" s="26" t="s">
        <v>34</v>
      </c>
      <c r="L250" s="27"/>
    </row>
    <row r="251" spans="1:12" ht="12.75">
      <c r="A251" s="24" t="s">
        <v>148</v>
      </c>
      <c r="B251" s="25" t="s">
        <v>149</v>
      </c>
      <c r="C251" s="26">
        <v>53</v>
      </c>
      <c r="D251" s="26">
        <v>25</v>
      </c>
      <c r="E251" s="26">
        <v>0</v>
      </c>
      <c r="F251" s="26" t="s">
        <v>34</v>
      </c>
      <c r="G251" s="26">
        <v>27</v>
      </c>
      <c r="H251" s="26" t="s">
        <v>34</v>
      </c>
      <c r="I251" s="26">
        <v>0</v>
      </c>
      <c r="J251" s="26">
        <v>0</v>
      </c>
      <c r="K251" s="26">
        <v>1</v>
      </c>
      <c r="L251" s="27"/>
    </row>
    <row r="252" spans="1:12" ht="12.75">
      <c r="A252" s="24" t="s">
        <v>150</v>
      </c>
      <c r="B252" s="25" t="s">
        <v>151</v>
      </c>
      <c r="C252" s="26">
        <v>11</v>
      </c>
      <c r="D252" s="26">
        <v>1</v>
      </c>
      <c r="E252" s="26">
        <v>0</v>
      </c>
      <c r="F252" s="26" t="s">
        <v>34</v>
      </c>
      <c r="G252" s="26">
        <v>10</v>
      </c>
      <c r="H252" s="26" t="s">
        <v>34</v>
      </c>
      <c r="I252" s="26">
        <v>0</v>
      </c>
      <c r="J252" s="26">
        <v>0</v>
      </c>
      <c r="K252" s="26" t="s">
        <v>34</v>
      </c>
      <c r="L252" s="27"/>
    </row>
    <row r="253" spans="1:12" ht="12.75">
      <c r="A253" s="24" t="s">
        <v>152</v>
      </c>
      <c r="B253" s="25" t="s">
        <v>153</v>
      </c>
      <c r="C253" s="26">
        <v>15</v>
      </c>
      <c r="D253" s="26">
        <v>4</v>
      </c>
      <c r="E253" s="26">
        <v>0</v>
      </c>
      <c r="F253" s="26" t="s">
        <v>34</v>
      </c>
      <c r="G253" s="26">
        <v>10</v>
      </c>
      <c r="H253" s="26" t="s">
        <v>34</v>
      </c>
      <c r="I253" s="26">
        <v>0</v>
      </c>
      <c r="J253" s="26">
        <v>0</v>
      </c>
      <c r="K253" s="26">
        <v>1</v>
      </c>
      <c r="L253" s="27"/>
    </row>
    <row r="254" spans="1:12" ht="12.75">
      <c r="A254" s="24" t="s">
        <v>154</v>
      </c>
      <c r="B254" s="25" t="s">
        <v>155</v>
      </c>
      <c r="C254" s="26">
        <v>8</v>
      </c>
      <c r="D254" s="26">
        <v>3</v>
      </c>
      <c r="E254" s="26">
        <v>0</v>
      </c>
      <c r="F254" s="26" t="s">
        <v>34</v>
      </c>
      <c r="G254" s="26">
        <v>5</v>
      </c>
      <c r="H254" s="26" t="s">
        <v>34</v>
      </c>
      <c r="I254" s="26">
        <v>0</v>
      </c>
      <c r="J254" s="26">
        <v>0</v>
      </c>
      <c r="K254" s="26" t="s">
        <v>34</v>
      </c>
      <c r="L254" s="27"/>
    </row>
    <row r="255" spans="1:12" ht="12.75">
      <c r="A255" s="24" t="s">
        <v>156</v>
      </c>
      <c r="B255" s="25" t="s">
        <v>157</v>
      </c>
      <c r="C255" s="26">
        <v>37</v>
      </c>
      <c r="D255" s="26">
        <v>17</v>
      </c>
      <c r="E255" s="26">
        <v>0</v>
      </c>
      <c r="F255" s="26" t="s">
        <v>34</v>
      </c>
      <c r="G255" s="26">
        <v>13</v>
      </c>
      <c r="H255" s="26">
        <v>1</v>
      </c>
      <c r="I255" s="26">
        <v>0</v>
      </c>
      <c r="J255" s="26">
        <v>2</v>
      </c>
      <c r="K255" s="26">
        <v>4</v>
      </c>
      <c r="L255" s="27"/>
    </row>
    <row r="256" spans="1:12" ht="12.75">
      <c r="A256" s="24" t="s">
        <v>158</v>
      </c>
      <c r="B256" s="25" t="s">
        <v>159</v>
      </c>
      <c r="C256" s="26">
        <v>99</v>
      </c>
      <c r="D256" s="26">
        <v>34</v>
      </c>
      <c r="E256" s="26">
        <v>0</v>
      </c>
      <c r="F256" s="26" t="s">
        <v>34</v>
      </c>
      <c r="G256" s="26">
        <v>44</v>
      </c>
      <c r="H256" s="26" t="s">
        <v>34</v>
      </c>
      <c r="I256" s="26">
        <v>0</v>
      </c>
      <c r="J256" s="26">
        <v>7</v>
      </c>
      <c r="K256" s="26">
        <v>14</v>
      </c>
      <c r="L256" s="27"/>
    </row>
    <row r="257" spans="1:12" ht="12.75">
      <c r="A257" s="28" t="s">
        <v>160</v>
      </c>
      <c r="B257" s="25" t="s">
        <v>161</v>
      </c>
      <c r="C257" s="26">
        <v>54</v>
      </c>
      <c r="D257" s="26">
        <v>18</v>
      </c>
      <c r="E257" s="26">
        <v>0</v>
      </c>
      <c r="F257" s="26" t="s">
        <v>34</v>
      </c>
      <c r="G257" s="26">
        <v>14</v>
      </c>
      <c r="H257" s="26" t="s">
        <v>34</v>
      </c>
      <c r="I257" s="26">
        <v>0</v>
      </c>
      <c r="J257" s="26">
        <v>7</v>
      </c>
      <c r="K257" s="26">
        <v>14</v>
      </c>
      <c r="L257" s="27"/>
    </row>
    <row r="258" spans="1:12" ht="12.75">
      <c r="A258" s="28" t="s">
        <v>162</v>
      </c>
      <c r="B258" s="25" t="s">
        <v>163</v>
      </c>
      <c r="C258" s="26">
        <v>15</v>
      </c>
      <c r="D258" s="26">
        <v>5</v>
      </c>
      <c r="E258" s="26">
        <v>0</v>
      </c>
      <c r="F258" s="26" t="s">
        <v>34</v>
      </c>
      <c r="G258" s="26">
        <v>10</v>
      </c>
      <c r="H258" s="26" t="s">
        <v>34</v>
      </c>
      <c r="I258" s="26">
        <v>0</v>
      </c>
      <c r="J258" s="26">
        <v>0</v>
      </c>
      <c r="K258" s="26" t="s">
        <v>34</v>
      </c>
      <c r="L258" s="27"/>
    </row>
    <row r="259" spans="1:12" ht="12.75">
      <c r="A259" s="24" t="s">
        <v>164</v>
      </c>
      <c r="B259" s="25" t="s">
        <v>165</v>
      </c>
      <c r="C259" s="26">
        <v>11</v>
      </c>
      <c r="D259" s="26">
        <v>2</v>
      </c>
      <c r="E259" s="26">
        <v>0</v>
      </c>
      <c r="F259" s="26" t="s">
        <v>34</v>
      </c>
      <c r="G259" s="26">
        <v>9</v>
      </c>
      <c r="H259" s="26" t="s">
        <v>34</v>
      </c>
      <c r="I259" s="26">
        <v>0</v>
      </c>
      <c r="J259" s="26">
        <v>0</v>
      </c>
      <c r="K259" s="26" t="s">
        <v>34</v>
      </c>
      <c r="L259" s="27"/>
    </row>
    <row r="260" spans="1:12" ht="12.75">
      <c r="A260" s="24" t="s">
        <v>166</v>
      </c>
      <c r="B260" s="25" t="s">
        <v>167</v>
      </c>
      <c r="C260" s="26">
        <v>185</v>
      </c>
      <c r="D260" s="26">
        <v>60</v>
      </c>
      <c r="E260" s="26">
        <v>0</v>
      </c>
      <c r="F260" s="26" t="s">
        <v>34</v>
      </c>
      <c r="G260" s="26">
        <v>121</v>
      </c>
      <c r="H260" s="26">
        <v>2</v>
      </c>
      <c r="I260" s="26">
        <v>0</v>
      </c>
      <c r="J260" s="26">
        <v>0</v>
      </c>
      <c r="K260" s="26" t="s">
        <v>55</v>
      </c>
      <c r="L260" s="27"/>
    </row>
    <row r="261" spans="1:12" ht="12.75">
      <c r="A261" s="24" t="s">
        <v>168</v>
      </c>
      <c r="B261" s="25" t="s">
        <v>169</v>
      </c>
      <c r="C261" s="26">
        <v>116</v>
      </c>
      <c r="D261" s="26">
        <v>64</v>
      </c>
      <c r="E261" s="26">
        <v>0</v>
      </c>
      <c r="F261" s="26">
        <v>1</v>
      </c>
      <c r="G261" s="26">
        <v>48</v>
      </c>
      <c r="H261" s="26">
        <v>1</v>
      </c>
      <c r="I261" s="26">
        <v>1</v>
      </c>
      <c r="J261" s="26">
        <v>0</v>
      </c>
      <c r="K261" s="26">
        <v>1</v>
      </c>
      <c r="L261" s="27"/>
    </row>
    <row r="262" spans="1:12" ht="12.75">
      <c r="A262" s="24" t="s">
        <v>170</v>
      </c>
      <c r="B262" s="25" t="s">
        <v>171</v>
      </c>
      <c r="C262" s="26">
        <v>24</v>
      </c>
      <c r="D262" s="26">
        <v>14</v>
      </c>
      <c r="E262" s="26">
        <v>0</v>
      </c>
      <c r="F262" s="26" t="s">
        <v>34</v>
      </c>
      <c r="G262" s="26">
        <v>10</v>
      </c>
      <c r="H262" s="26" t="s">
        <v>34</v>
      </c>
      <c r="I262" s="26">
        <v>0</v>
      </c>
      <c r="J262" s="26">
        <v>0</v>
      </c>
      <c r="K262" s="26" t="s">
        <v>34</v>
      </c>
      <c r="L262" s="27"/>
    </row>
    <row r="263" spans="1:12" ht="12.75">
      <c r="A263" s="24" t="s">
        <v>172</v>
      </c>
      <c r="B263" s="25" t="s">
        <v>173</v>
      </c>
      <c r="C263" s="26">
        <v>3</v>
      </c>
      <c r="D263" s="26">
        <v>2</v>
      </c>
      <c r="E263" s="26">
        <v>0</v>
      </c>
      <c r="F263" s="26">
        <v>0</v>
      </c>
      <c r="G263" s="26">
        <v>1</v>
      </c>
      <c r="H263" s="26" t="s">
        <v>34</v>
      </c>
      <c r="I263" s="26">
        <v>0</v>
      </c>
      <c r="J263" s="26">
        <v>0</v>
      </c>
      <c r="K263" s="26" t="s">
        <v>34</v>
      </c>
      <c r="L263" s="27"/>
    </row>
    <row r="264" spans="1:12" ht="12.75">
      <c r="A264" s="24" t="s">
        <v>174</v>
      </c>
      <c r="B264" s="29" t="s">
        <v>175</v>
      </c>
      <c r="C264" s="26">
        <v>27</v>
      </c>
      <c r="D264" s="26">
        <v>15</v>
      </c>
      <c r="E264" s="26">
        <v>0</v>
      </c>
      <c r="F264" s="26" t="s">
        <v>34</v>
      </c>
      <c r="G264" s="26">
        <v>12</v>
      </c>
      <c r="H264" s="26" t="s">
        <v>34</v>
      </c>
      <c r="I264" s="26">
        <v>0</v>
      </c>
      <c r="J264" s="26">
        <v>0</v>
      </c>
      <c r="K264" s="26" t="s">
        <v>34</v>
      </c>
      <c r="L264" s="27"/>
    </row>
    <row r="265" spans="1:12" ht="12.75">
      <c r="A265" s="24" t="s">
        <v>176</v>
      </c>
      <c r="B265" s="25" t="s">
        <v>177</v>
      </c>
      <c r="C265" s="26">
        <v>277</v>
      </c>
      <c r="D265" s="26">
        <v>101</v>
      </c>
      <c r="E265" s="26" t="s">
        <v>55</v>
      </c>
      <c r="F265" s="26">
        <v>1</v>
      </c>
      <c r="G265" s="26">
        <v>161</v>
      </c>
      <c r="H265" s="26">
        <v>2</v>
      </c>
      <c r="I265" s="26">
        <v>5</v>
      </c>
      <c r="J265" s="26" t="s">
        <v>55</v>
      </c>
      <c r="K265" s="26">
        <v>5</v>
      </c>
      <c r="L265" s="27"/>
    </row>
    <row r="266" spans="1:12" ht="12.75">
      <c r="A266" s="24" t="s">
        <v>178</v>
      </c>
      <c r="B266" s="25" t="s">
        <v>179</v>
      </c>
      <c r="C266" s="26">
        <v>25</v>
      </c>
      <c r="D266" s="26">
        <v>8</v>
      </c>
      <c r="E266" s="26" t="s">
        <v>34</v>
      </c>
      <c r="F266" s="26" t="s">
        <v>34</v>
      </c>
      <c r="G266" s="26">
        <v>15</v>
      </c>
      <c r="H266" s="26" t="s">
        <v>34</v>
      </c>
      <c r="I266" s="26">
        <v>2</v>
      </c>
      <c r="J266" s="26">
        <v>0</v>
      </c>
      <c r="K266" s="26">
        <v>1</v>
      </c>
      <c r="L266" s="27"/>
    </row>
    <row r="267" spans="1:12" ht="12.75">
      <c r="A267" s="24" t="s">
        <v>180</v>
      </c>
      <c r="B267" s="25" t="s">
        <v>181</v>
      </c>
      <c r="C267" s="26">
        <v>27</v>
      </c>
      <c r="D267" s="26">
        <v>8</v>
      </c>
      <c r="E267" s="26">
        <v>0</v>
      </c>
      <c r="F267" s="26" t="s">
        <v>34</v>
      </c>
      <c r="G267" s="26">
        <v>16</v>
      </c>
      <c r="H267" s="26" t="s">
        <v>34</v>
      </c>
      <c r="I267" s="26">
        <v>1</v>
      </c>
      <c r="J267" s="26">
        <v>0</v>
      </c>
      <c r="K267" s="26">
        <v>1</v>
      </c>
      <c r="L267" s="27"/>
    </row>
    <row r="268" spans="1:12" ht="12.75">
      <c r="A268" s="24" t="s">
        <v>182</v>
      </c>
      <c r="B268" s="25" t="s">
        <v>183</v>
      </c>
      <c r="C268" s="26">
        <v>14</v>
      </c>
      <c r="D268" s="26">
        <v>7</v>
      </c>
      <c r="E268" s="26" t="s">
        <v>34</v>
      </c>
      <c r="F268" s="26" t="s">
        <v>34</v>
      </c>
      <c r="G268" s="26">
        <v>6</v>
      </c>
      <c r="H268" s="26" t="s">
        <v>34</v>
      </c>
      <c r="I268" s="26">
        <v>0</v>
      </c>
      <c r="J268" s="26">
        <v>0</v>
      </c>
      <c r="K268" s="26">
        <v>1</v>
      </c>
      <c r="L268" s="27"/>
    </row>
    <row r="269" spans="1:12" ht="12.75">
      <c r="A269" s="24" t="s">
        <v>184</v>
      </c>
      <c r="B269" s="25" t="s">
        <v>185</v>
      </c>
      <c r="C269" s="26">
        <v>5</v>
      </c>
      <c r="D269" s="26">
        <v>3</v>
      </c>
      <c r="E269" s="26">
        <v>0</v>
      </c>
      <c r="F269" s="26" t="s">
        <v>34</v>
      </c>
      <c r="G269" s="26">
        <v>2</v>
      </c>
      <c r="H269" s="26" t="s">
        <v>34</v>
      </c>
      <c r="I269" s="26">
        <v>0</v>
      </c>
      <c r="J269" s="26">
        <v>0</v>
      </c>
      <c r="K269" s="26" t="s">
        <v>34</v>
      </c>
      <c r="L269" s="27"/>
    </row>
    <row r="270" spans="1:12" ht="12.75">
      <c r="A270" s="24" t="s">
        <v>186</v>
      </c>
      <c r="B270" s="25" t="s">
        <v>187</v>
      </c>
      <c r="C270" s="26">
        <v>23</v>
      </c>
      <c r="D270" s="26">
        <v>10</v>
      </c>
      <c r="E270" s="26">
        <v>0</v>
      </c>
      <c r="F270" s="26" t="s">
        <v>34</v>
      </c>
      <c r="G270" s="26">
        <v>10</v>
      </c>
      <c r="H270" s="26" t="s">
        <v>34</v>
      </c>
      <c r="I270" s="26">
        <v>1</v>
      </c>
      <c r="J270" s="26">
        <v>0</v>
      </c>
      <c r="K270" s="26" t="s">
        <v>55</v>
      </c>
      <c r="L270" s="27"/>
    </row>
    <row r="271" spans="1:12" ht="12.75">
      <c r="A271" s="24" t="s">
        <v>188</v>
      </c>
      <c r="B271" s="25" t="s">
        <v>189</v>
      </c>
      <c r="C271" s="26">
        <v>17</v>
      </c>
      <c r="D271" s="26">
        <v>9</v>
      </c>
      <c r="E271" s="26" t="s">
        <v>34</v>
      </c>
      <c r="F271" s="26" t="s">
        <v>34</v>
      </c>
      <c r="G271" s="26">
        <v>8</v>
      </c>
      <c r="H271" s="26" t="s">
        <v>34</v>
      </c>
      <c r="I271" s="26">
        <v>0</v>
      </c>
      <c r="J271" s="26">
        <v>0</v>
      </c>
      <c r="K271" s="26" t="s">
        <v>34</v>
      </c>
      <c r="L271" s="27"/>
    </row>
    <row r="272" spans="1:12" ht="12.75">
      <c r="A272" s="25" t="s">
        <v>28</v>
      </c>
      <c r="B272" s="25" t="s">
        <v>19</v>
      </c>
      <c r="C272" s="26">
        <v>4120</v>
      </c>
      <c r="D272" s="26">
        <v>934</v>
      </c>
      <c r="E272" s="26">
        <v>37</v>
      </c>
      <c r="F272" s="26">
        <v>26</v>
      </c>
      <c r="G272" s="26">
        <v>1558</v>
      </c>
      <c r="H272" s="26">
        <v>21</v>
      </c>
      <c r="I272" s="26">
        <v>404</v>
      </c>
      <c r="J272" s="26">
        <v>304</v>
      </c>
      <c r="K272" s="26">
        <v>837</v>
      </c>
      <c r="L272" s="27"/>
    </row>
    <row r="273" spans="1:12" s="7" customFormat="1" ht="12.75">
      <c r="A273" s="34"/>
      <c r="B273" s="34"/>
      <c r="C273" s="35"/>
      <c r="D273" s="35"/>
      <c r="E273" s="35"/>
      <c r="F273" s="35"/>
      <c r="G273" s="35"/>
      <c r="H273" s="35"/>
      <c r="I273" s="35"/>
      <c r="J273" s="35"/>
      <c r="K273" s="35"/>
      <c r="L273" s="36"/>
    </row>
    <row r="274" spans="1:12" s="7" customFormat="1" ht="12.75">
      <c r="A274" s="49" t="s">
        <v>28</v>
      </c>
      <c r="B274" s="49" t="s">
        <v>28</v>
      </c>
      <c r="C274" s="50" t="s">
        <v>194</v>
      </c>
      <c r="D274" s="51"/>
      <c r="E274" s="51"/>
      <c r="F274" s="51"/>
      <c r="G274" s="51"/>
      <c r="H274" s="51"/>
      <c r="I274" s="51"/>
      <c r="J274" s="51"/>
      <c r="K274" s="51"/>
      <c r="L274" s="52"/>
    </row>
    <row r="275" spans="1:12" s="7" customFormat="1" ht="12.75">
      <c r="A275" s="53"/>
      <c r="B275" s="53"/>
      <c r="C275" s="51"/>
      <c r="D275" s="51"/>
      <c r="E275" s="51"/>
      <c r="F275" s="51"/>
      <c r="G275" s="51"/>
      <c r="H275" s="51"/>
      <c r="I275" s="51"/>
      <c r="J275" s="51"/>
      <c r="K275" s="51"/>
      <c r="L275" s="52"/>
    </row>
    <row r="276" spans="1:12" s="23" customFormat="1" ht="12.75">
      <c r="A276" s="42"/>
      <c r="B276" s="43"/>
      <c r="C276" s="21"/>
      <c r="D276" s="21"/>
      <c r="E276" s="21"/>
      <c r="F276" s="21"/>
      <c r="G276" s="21"/>
      <c r="H276" s="21"/>
      <c r="I276" s="21"/>
      <c r="J276" s="21"/>
      <c r="K276" s="21"/>
      <c r="L276" s="22"/>
    </row>
    <row r="277" spans="1:12" s="23" customFormat="1" ht="12.75">
      <c r="A277" s="24" t="s">
        <v>30</v>
      </c>
      <c r="B277" s="25" t="s">
        <v>31</v>
      </c>
      <c r="C277" s="26">
        <v>350</v>
      </c>
      <c r="D277" s="26">
        <v>82</v>
      </c>
      <c r="E277" s="26">
        <v>11</v>
      </c>
      <c r="F277" s="26">
        <v>4</v>
      </c>
      <c r="G277" s="26">
        <v>170</v>
      </c>
      <c r="H277" s="26">
        <v>1</v>
      </c>
      <c r="I277" s="26">
        <v>12</v>
      </c>
      <c r="J277" s="26">
        <v>0</v>
      </c>
      <c r="K277" s="26" t="s">
        <v>55</v>
      </c>
      <c r="L277" s="22"/>
    </row>
    <row r="278" spans="1:12" s="23" customFormat="1" ht="12.75">
      <c r="A278" s="24" t="s">
        <v>32</v>
      </c>
      <c r="B278" s="25" t="s">
        <v>33</v>
      </c>
      <c r="C278" s="26">
        <v>49</v>
      </c>
      <c r="D278" s="26">
        <v>10</v>
      </c>
      <c r="E278" s="26" t="s">
        <v>34</v>
      </c>
      <c r="F278" s="26" t="s">
        <v>34</v>
      </c>
      <c r="G278" s="26">
        <v>20</v>
      </c>
      <c r="H278" s="26" t="s">
        <v>34</v>
      </c>
      <c r="I278" s="26">
        <v>10</v>
      </c>
      <c r="J278" s="26">
        <v>0</v>
      </c>
      <c r="K278" s="26">
        <v>8</v>
      </c>
      <c r="L278" s="22"/>
    </row>
    <row r="279" spans="1:12" s="23" customFormat="1" ht="12.75">
      <c r="A279" s="24" t="s">
        <v>35</v>
      </c>
      <c r="B279" s="25" t="s">
        <v>36</v>
      </c>
      <c r="C279" s="26">
        <v>17</v>
      </c>
      <c r="D279" s="26">
        <v>3</v>
      </c>
      <c r="E279" s="26">
        <v>0</v>
      </c>
      <c r="F279" s="26" t="s">
        <v>34</v>
      </c>
      <c r="G279" s="26">
        <v>3</v>
      </c>
      <c r="H279" s="26" t="s">
        <v>34</v>
      </c>
      <c r="I279" s="26">
        <v>6</v>
      </c>
      <c r="J279" s="26">
        <v>0</v>
      </c>
      <c r="K279" s="26">
        <v>4</v>
      </c>
      <c r="L279" s="22"/>
    </row>
    <row r="280" spans="1:12" s="23" customFormat="1" ht="12.75">
      <c r="A280" s="24" t="s">
        <v>37</v>
      </c>
      <c r="B280" s="25" t="s">
        <v>38</v>
      </c>
      <c r="C280" s="26">
        <v>35</v>
      </c>
      <c r="D280" s="26" t="s">
        <v>34</v>
      </c>
      <c r="E280" s="26">
        <v>7</v>
      </c>
      <c r="F280" s="26">
        <v>1</v>
      </c>
      <c r="G280" s="26">
        <v>8</v>
      </c>
      <c r="H280" s="26" t="s">
        <v>34</v>
      </c>
      <c r="I280" s="26">
        <v>2</v>
      </c>
      <c r="J280" s="26">
        <v>0</v>
      </c>
      <c r="K280" s="26">
        <v>17</v>
      </c>
      <c r="L280" s="22"/>
    </row>
    <row r="281" spans="1:12" s="23" customFormat="1" ht="12.75">
      <c r="A281" s="24" t="s">
        <v>39</v>
      </c>
      <c r="B281" s="25" t="s">
        <v>40</v>
      </c>
      <c r="C281" s="26">
        <v>29</v>
      </c>
      <c r="D281" s="26">
        <v>8</v>
      </c>
      <c r="E281" s="26" t="s">
        <v>34</v>
      </c>
      <c r="F281" s="26" t="s">
        <v>55</v>
      </c>
      <c r="G281" s="26">
        <v>19</v>
      </c>
      <c r="H281" s="26" t="s">
        <v>34</v>
      </c>
      <c r="I281" s="26">
        <v>0</v>
      </c>
      <c r="J281" s="26">
        <v>0</v>
      </c>
      <c r="K281" s="26">
        <v>2</v>
      </c>
      <c r="L281" s="22"/>
    </row>
    <row r="282" spans="1:12" s="23" customFormat="1" ht="12.75">
      <c r="A282" s="24" t="s">
        <v>41</v>
      </c>
      <c r="B282" s="25" t="s">
        <v>42</v>
      </c>
      <c r="C282" s="26">
        <v>11</v>
      </c>
      <c r="D282" s="26">
        <v>5</v>
      </c>
      <c r="E282" s="26">
        <v>0</v>
      </c>
      <c r="F282" s="26" t="s">
        <v>34</v>
      </c>
      <c r="G282" s="26">
        <v>6</v>
      </c>
      <c r="H282" s="26" t="s">
        <v>34</v>
      </c>
      <c r="I282" s="26">
        <v>0</v>
      </c>
      <c r="J282" s="26">
        <v>0</v>
      </c>
      <c r="K282" s="26">
        <v>0</v>
      </c>
      <c r="L282" s="22"/>
    </row>
    <row r="283" spans="1:12" s="23" customFormat="1" ht="12.75">
      <c r="A283" s="24" t="s">
        <v>43</v>
      </c>
      <c r="B283" s="25" t="s">
        <v>44</v>
      </c>
      <c r="C283" s="26">
        <v>88</v>
      </c>
      <c r="D283" s="26">
        <v>29</v>
      </c>
      <c r="E283" s="26">
        <v>1</v>
      </c>
      <c r="F283" s="26">
        <v>2</v>
      </c>
      <c r="G283" s="26">
        <v>50</v>
      </c>
      <c r="H283" s="26">
        <v>1</v>
      </c>
      <c r="I283" s="26">
        <v>0</v>
      </c>
      <c r="J283" s="26">
        <v>0</v>
      </c>
      <c r="K283" s="26" t="s">
        <v>55</v>
      </c>
      <c r="L283" s="22"/>
    </row>
    <row r="284" spans="1:12" ht="12.75">
      <c r="A284" s="24" t="s">
        <v>45</v>
      </c>
      <c r="B284" s="25" t="s">
        <v>46</v>
      </c>
      <c r="C284" s="26">
        <v>48</v>
      </c>
      <c r="D284" s="26">
        <v>14</v>
      </c>
      <c r="E284" s="26">
        <v>1</v>
      </c>
      <c r="F284" s="26" t="s">
        <v>34</v>
      </c>
      <c r="G284" s="26">
        <v>17</v>
      </c>
      <c r="H284" s="26" t="s">
        <v>34</v>
      </c>
      <c r="I284" s="26">
        <v>7</v>
      </c>
      <c r="J284" s="26">
        <v>0</v>
      </c>
      <c r="K284" s="26">
        <v>8</v>
      </c>
      <c r="L284" s="22"/>
    </row>
    <row r="285" spans="1:12" ht="12.75">
      <c r="A285" s="24" t="s">
        <v>47</v>
      </c>
      <c r="B285" s="25" t="s">
        <v>48</v>
      </c>
      <c r="C285" s="26">
        <v>36</v>
      </c>
      <c r="D285" s="26">
        <v>10</v>
      </c>
      <c r="E285" s="26">
        <v>1</v>
      </c>
      <c r="F285" s="26" t="s">
        <v>34</v>
      </c>
      <c r="G285" s="26">
        <v>15</v>
      </c>
      <c r="H285" s="26" t="s">
        <v>34</v>
      </c>
      <c r="I285" s="26">
        <v>3</v>
      </c>
      <c r="J285" s="26">
        <v>0</v>
      </c>
      <c r="K285" s="26">
        <v>8</v>
      </c>
      <c r="L285" s="27"/>
    </row>
    <row r="286" spans="1:12" ht="12.75">
      <c r="A286" s="24" t="s">
        <v>49</v>
      </c>
      <c r="B286" s="25" t="s">
        <v>50</v>
      </c>
      <c r="C286" s="26">
        <v>12</v>
      </c>
      <c r="D286" s="26">
        <v>4</v>
      </c>
      <c r="E286" s="26" t="s">
        <v>34</v>
      </c>
      <c r="F286" s="26" t="s">
        <v>34</v>
      </c>
      <c r="G286" s="26">
        <v>3</v>
      </c>
      <c r="H286" s="26" t="s">
        <v>34</v>
      </c>
      <c r="I286" s="26">
        <v>4</v>
      </c>
      <c r="J286" s="26">
        <v>0</v>
      </c>
      <c r="K286" s="26" t="s">
        <v>34</v>
      </c>
      <c r="L286" s="27"/>
    </row>
    <row r="287" spans="1:12" ht="12.75">
      <c r="A287" s="24" t="s">
        <v>51</v>
      </c>
      <c r="B287" s="25" t="s">
        <v>52</v>
      </c>
      <c r="C287" s="26">
        <v>160</v>
      </c>
      <c r="D287" s="26">
        <v>60</v>
      </c>
      <c r="E287" s="26" t="s">
        <v>34</v>
      </c>
      <c r="F287" s="26" t="s">
        <v>34</v>
      </c>
      <c r="G287" s="26">
        <v>55</v>
      </c>
      <c r="H287" s="26" t="s">
        <v>34</v>
      </c>
      <c r="I287" s="26">
        <v>32</v>
      </c>
      <c r="J287" s="26">
        <v>0</v>
      </c>
      <c r="K287" s="26">
        <v>12</v>
      </c>
      <c r="L287" s="27"/>
    </row>
    <row r="288" spans="1:12" ht="12.75">
      <c r="A288" s="24" t="s">
        <v>53</v>
      </c>
      <c r="B288" s="25" t="s">
        <v>54</v>
      </c>
      <c r="C288" s="26">
        <v>65</v>
      </c>
      <c r="D288" s="26">
        <v>18</v>
      </c>
      <c r="E288" s="26" t="s">
        <v>55</v>
      </c>
      <c r="F288" s="26" t="s">
        <v>34</v>
      </c>
      <c r="G288" s="26" t="s">
        <v>55</v>
      </c>
      <c r="H288" s="26" t="s">
        <v>55</v>
      </c>
      <c r="I288" s="26" t="s">
        <v>55</v>
      </c>
      <c r="J288" s="26">
        <v>0</v>
      </c>
      <c r="K288" s="26" t="s">
        <v>34</v>
      </c>
      <c r="L288" s="27"/>
    </row>
    <row r="289" spans="1:12" ht="12.75">
      <c r="A289" s="24" t="s">
        <v>56</v>
      </c>
      <c r="B289" s="25" t="s">
        <v>57</v>
      </c>
      <c r="C289" s="26">
        <v>12</v>
      </c>
      <c r="D289" s="26">
        <v>6</v>
      </c>
      <c r="E289" s="26" t="s">
        <v>34</v>
      </c>
      <c r="F289" s="26" t="s">
        <v>34</v>
      </c>
      <c r="G289" s="26">
        <v>7</v>
      </c>
      <c r="H289" s="26" t="s">
        <v>34</v>
      </c>
      <c r="I289" s="26">
        <v>0</v>
      </c>
      <c r="J289" s="26">
        <v>0</v>
      </c>
      <c r="K289" s="26" t="s">
        <v>34</v>
      </c>
      <c r="L289" s="27"/>
    </row>
    <row r="290" spans="1:12" ht="12.75">
      <c r="A290" s="24" t="s">
        <v>58</v>
      </c>
      <c r="B290" s="25" t="s">
        <v>59</v>
      </c>
      <c r="C290" s="26" t="s">
        <v>34</v>
      </c>
      <c r="D290" s="26" t="s">
        <v>34</v>
      </c>
      <c r="E290" s="26">
        <v>0</v>
      </c>
      <c r="F290" s="26">
        <v>0</v>
      </c>
      <c r="G290" s="26" t="s">
        <v>34</v>
      </c>
      <c r="H290" s="26" t="s">
        <v>34</v>
      </c>
      <c r="I290" s="26">
        <v>0</v>
      </c>
      <c r="J290" s="26">
        <v>0</v>
      </c>
      <c r="K290" s="26">
        <v>0</v>
      </c>
      <c r="L290" s="27"/>
    </row>
    <row r="291" spans="1:12" ht="12.75">
      <c r="A291" s="24" t="s">
        <v>60</v>
      </c>
      <c r="B291" s="25" t="s">
        <v>61</v>
      </c>
      <c r="C291" s="26">
        <v>198</v>
      </c>
      <c r="D291" s="26">
        <v>41</v>
      </c>
      <c r="E291" s="26" t="s">
        <v>55</v>
      </c>
      <c r="F291" s="26">
        <v>5</v>
      </c>
      <c r="G291" s="26">
        <v>23</v>
      </c>
      <c r="H291" s="26">
        <v>2</v>
      </c>
      <c r="I291" s="26">
        <v>1</v>
      </c>
      <c r="J291" s="26">
        <v>0</v>
      </c>
      <c r="K291" s="26">
        <v>126</v>
      </c>
      <c r="L291" s="27"/>
    </row>
    <row r="292" spans="1:12" ht="12.75">
      <c r="A292" s="24" t="s">
        <v>62</v>
      </c>
      <c r="B292" s="25" t="s">
        <v>63</v>
      </c>
      <c r="C292" s="26">
        <v>59</v>
      </c>
      <c r="D292" s="26">
        <v>12</v>
      </c>
      <c r="E292" s="26" t="s">
        <v>34</v>
      </c>
      <c r="F292" s="26">
        <v>2</v>
      </c>
      <c r="G292" s="26">
        <v>2</v>
      </c>
      <c r="H292" s="26" t="s">
        <v>34</v>
      </c>
      <c r="I292" s="26">
        <v>0</v>
      </c>
      <c r="J292" s="26">
        <v>0</v>
      </c>
      <c r="K292" s="26">
        <v>42</v>
      </c>
      <c r="L292" s="27"/>
    </row>
    <row r="293" spans="1:12" ht="12.75">
      <c r="A293" s="24" t="s">
        <v>64</v>
      </c>
      <c r="B293" s="25" t="s">
        <v>65</v>
      </c>
      <c r="C293" s="26">
        <v>117</v>
      </c>
      <c r="D293" s="26">
        <v>21</v>
      </c>
      <c r="E293" s="26" t="s">
        <v>34</v>
      </c>
      <c r="F293" s="26">
        <v>1</v>
      </c>
      <c r="G293" s="26">
        <v>18</v>
      </c>
      <c r="H293" s="26">
        <v>1</v>
      </c>
      <c r="I293" s="26">
        <v>1</v>
      </c>
      <c r="J293" s="26">
        <v>0</v>
      </c>
      <c r="K293" s="26">
        <v>75</v>
      </c>
      <c r="L293" s="27"/>
    </row>
    <row r="294" spans="1:12" ht="12.75">
      <c r="A294" s="24" t="s">
        <v>66</v>
      </c>
      <c r="B294" s="25" t="s">
        <v>67</v>
      </c>
      <c r="C294" s="26">
        <v>19</v>
      </c>
      <c r="D294" s="26">
        <v>7</v>
      </c>
      <c r="E294" s="26" t="s">
        <v>34</v>
      </c>
      <c r="F294" s="26">
        <v>1</v>
      </c>
      <c r="G294" s="26">
        <v>3</v>
      </c>
      <c r="H294" s="26" t="s">
        <v>34</v>
      </c>
      <c r="I294" s="26">
        <v>0</v>
      </c>
      <c r="J294" s="26">
        <v>0</v>
      </c>
      <c r="K294" s="26">
        <v>7</v>
      </c>
      <c r="L294" s="27"/>
    </row>
    <row r="295" spans="1:12" ht="12.75">
      <c r="A295" s="24" t="s">
        <v>68</v>
      </c>
      <c r="B295" s="25" t="s">
        <v>69</v>
      </c>
      <c r="C295" s="26">
        <v>1570</v>
      </c>
      <c r="D295" s="26">
        <v>121</v>
      </c>
      <c r="E295" s="26">
        <v>53</v>
      </c>
      <c r="F295" s="26">
        <v>8</v>
      </c>
      <c r="G295" s="26">
        <v>250</v>
      </c>
      <c r="H295" s="26">
        <v>2</v>
      </c>
      <c r="I295" s="26">
        <v>128</v>
      </c>
      <c r="J295" s="26">
        <v>0</v>
      </c>
      <c r="K295" s="26">
        <v>1008</v>
      </c>
      <c r="L295" s="27"/>
    </row>
    <row r="296" spans="1:12" ht="12.75">
      <c r="A296" s="24" t="s">
        <v>70</v>
      </c>
      <c r="B296" s="25" t="s">
        <v>71</v>
      </c>
      <c r="C296" s="26" t="s">
        <v>193</v>
      </c>
      <c r="D296" s="26">
        <v>4</v>
      </c>
      <c r="E296" s="26">
        <v>9</v>
      </c>
      <c r="F296" s="26">
        <v>4</v>
      </c>
      <c r="G296" s="26" t="s">
        <v>193</v>
      </c>
      <c r="H296" s="26" t="s">
        <v>34</v>
      </c>
      <c r="I296" s="26">
        <v>6</v>
      </c>
      <c r="J296" s="26">
        <v>0</v>
      </c>
      <c r="K296" s="26">
        <v>142</v>
      </c>
      <c r="L296" s="27"/>
    </row>
    <row r="297" spans="1:12" ht="12.75">
      <c r="A297" s="24" t="s">
        <v>72</v>
      </c>
      <c r="B297" s="25" t="s">
        <v>73</v>
      </c>
      <c r="C297" s="26">
        <v>522</v>
      </c>
      <c r="D297" s="26">
        <v>36</v>
      </c>
      <c r="E297" s="26">
        <v>19</v>
      </c>
      <c r="F297" s="26">
        <v>1</v>
      </c>
      <c r="G297" s="26">
        <v>71</v>
      </c>
      <c r="H297" s="26" t="s">
        <v>34</v>
      </c>
      <c r="I297" s="26">
        <v>61</v>
      </c>
      <c r="J297" s="26">
        <v>0</v>
      </c>
      <c r="K297" s="26">
        <v>332</v>
      </c>
      <c r="L297" s="27"/>
    </row>
    <row r="298" spans="1:12" ht="12.75">
      <c r="A298" s="24" t="s">
        <v>74</v>
      </c>
      <c r="B298" s="25" t="s">
        <v>75</v>
      </c>
      <c r="C298" s="26">
        <v>16</v>
      </c>
      <c r="D298" s="26">
        <v>12</v>
      </c>
      <c r="E298" s="26">
        <v>0</v>
      </c>
      <c r="F298" s="26" t="s">
        <v>34</v>
      </c>
      <c r="G298" s="26" t="s">
        <v>34</v>
      </c>
      <c r="H298" s="26" t="s">
        <v>34</v>
      </c>
      <c r="I298" s="26">
        <v>1</v>
      </c>
      <c r="J298" s="26">
        <v>0</v>
      </c>
      <c r="K298" s="26">
        <v>4</v>
      </c>
      <c r="L298" s="27"/>
    </row>
    <row r="299" spans="1:12" ht="12.75">
      <c r="A299" s="24" t="s">
        <v>76</v>
      </c>
      <c r="B299" s="25" t="s">
        <v>77</v>
      </c>
      <c r="C299" s="26">
        <v>633</v>
      </c>
      <c r="D299" s="26">
        <v>41</v>
      </c>
      <c r="E299" s="26">
        <v>24</v>
      </c>
      <c r="F299" s="26">
        <v>3</v>
      </c>
      <c r="G299" s="26">
        <v>80</v>
      </c>
      <c r="H299" s="26" t="s">
        <v>34</v>
      </c>
      <c r="I299" s="26">
        <v>60</v>
      </c>
      <c r="J299" s="26">
        <v>0</v>
      </c>
      <c r="K299" s="26">
        <v>424</v>
      </c>
      <c r="L299" s="27"/>
    </row>
    <row r="300" spans="1:12" ht="12.75">
      <c r="A300" s="24" t="s">
        <v>78</v>
      </c>
      <c r="B300" s="25" t="s">
        <v>79</v>
      </c>
      <c r="C300" s="26">
        <v>37</v>
      </c>
      <c r="D300" s="26">
        <v>17</v>
      </c>
      <c r="E300" s="26">
        <v>0</v>
      </c>
      <c r="F300" s="26" t="s">
        <v>34</v>
      </c>
      <c r="G300" s="26">
        <v>19</v>
      </c>
      <c r="H300" s="26" t="s">
        <v>34</v>
      </c>
      <c r="I300" s="26">
        <v>0</v>
      </c>
      <c r="J300" s="26">
        <v>0</v>
      </c>
      <c r="K300" s="26" t="s">
        <v>34</v>
      </c>
      <c r="L300" s="27"/>
    </row>
    <row r="301" spans="1:12" ht="12.75">
      <c r="A301" s="24" t="s">
        <v>80</v>
      </c>
      <c r="B301" s="25" t="s">
        <v>81</v>
      </c>
      <c r="C301" s="26">
        <v>1873</v>
      </c>
      <c r="D301" s="26">
        <v>72</v>
      </c>
      <c r="E301" s="26">
        <v>37</v>
      </c>
      <c r="F301" s="26">
        <v>8</v>
      </c>
      <c r="G301" s="26">
        <v>505</v>
      </c>
      <c r="H301" s="26">
        <v>7</v>
      </c>
      <c r="I301" s="26">
        <v>0</v>
      </c>
      <c r="J301" s="26">
        <v>0</v>
      </c>
      <c r="K301" s="26">
        <v>1243</v>
      </c>
      <c r="L301" s="27"/>
    </row>
    <row r="302" spans="1:12" ht="12.75">
      <c r="A302" s="24" t="s">
        <v>82</v>
      </c>
      <c r="B302" s="25" t="s">
        <v>83</v>
      </c>
      <c r="C302" s="26">
        <v>1845</v>
      </c>
      <c r="D302" s="26">
        <v>69</v>
      </c>
      <c r="E302" s="26">
        <v>37</v>
      </c>
      <c r="F302" s="26">
        <v>2</v>
      </c>
      <c r="G302" s="26">
        <v>496</v>
      </c>
      <c r="H302" s="26">
        <v>7</v>
      </c>
      <c r="I302" s="26">
        <v>0</v>
      </c>
      <c r="J302" s="26">
        <v>0</v>
      </c>
      <c r="K302" s="26">
        <v>1234</v>
      </c>
      <c r="L302" s="27"/>
    </row>
    <row r="303" spans="1:12" ht="12.75">
      <c r="A303" s="24" t="s">
        <v>84</v>
      </c>
      <c r="B303" s="25" t="s">
        <v>85</v>
      </c>
      <c r="C303" s="26">
        <v>11</v>
      </c>
      <c r="D303" s="26">
        <v>1</v>
      </c>
      <c r="E303" s="26">
        <v>0</v>
      </c>
      <c r="F303" s="26" t="s">
        <v>34</v>
      </c>
      <c r="G303" s="26">
        <v>1</v>
      </c>
      <c r="H303" s="26" t="s">
        <v>34</v>
      </c>
      <c r="I303" s="26">
        <v>0</v>
      </c>
      <c r="J303" s="26">
        <v>0</v>
      </c>
      <c r="K303" s="26">
        <v>9</v>
      </c>
      <c r="L303" s="27"/>
    </row>
    <row r="304" spans="1:12" ht="12.75">
      <c r="A304" s="24" t="s">
        <v>86</v>
      </c>
      <c r="B304" s="25" t="s">
        <v>87</v>
      </c>
      <c r="C304" s="26">
        <v>2458</v>
      </c>
      <c r="D304" s="26">
        <v>306</v>
      </c>
      <c r="E304" s="26">
        <v>13</v>
      </c>
      <c r="F304" s="26">
        <v>6</v>
      </c>
      <c r="G304" s="26">
        <v>1080</v>
      </c>
      <c r="H304" s="26">
        <v>2</v>
      </c>
      <c r="I304" s="26">
        <v>80</v>
      </c>
      <c r="J304" s="26">
        <v>0</v>
      </c>
      <c r="K304" s="26">
        <v>971</v>
      </c>
      <c r="L304" s="27"/>
    </row>
    <row r="305" spans="1:12" ht="12.75">
      <c r="A305" s="24" t="s">
        <v>88</v>
      </c>
      <c r="B305" s="25" t="s">
        <v>89</v>
      </c>
      <c r="C305" s="26">
        <v>704</v>
      </c>
      <c r="D305" s="26">
        <v>15</v>
      </c>
      <c r="E305" s="26">
        <v>5</v>
      </c>
      <c r="F305" s="26">
        <v>1</v>
      </c>
      <c r="G305" s="26">
        <v>107</v>
      </c>
      <c r="H305" s="26" t="s">
        <v>34</v>
      </c>
      <c r="I305" s="26">
        <v>0</v>
      </c>
      <c r="J305" s="26">
        <v>0</v>
      </c>
      <c r="K305" s="26">
        <v>577</v>
      </c>
      <c r="L305" s="27"/>
    </row>
    <row r="306" spans="1:12" ht="12.75">
      <c r="A306" s="24" t="s">
        <v>90</v>
      </c>
      <c r="B306" s="25" t="s">
        <v>91</v>
      </c>
      <c r="C306" s="26">
        <v>44</v>
      </c>
      <c r="D306" s="26">
        <v>32</v>
      </c>
      <c r="E306" s="26">
        <v>0</v>
      </c>
      <c r="F306" s="26" t="s">
        <v>34</v>
      </c>
      <c r="G306" s="26">
        <v>11</v>
      </c>
      <c r="H306" s="26" t="s">
        <v>34</v>
      </c>
      <c r="I306" s="26">
        <v>0</v>
      </c>
      <c r="J306" s="26">
        <v>0</v>
      </c>
      <c r="K306" s="26">
        <v>1</v>
      </c>
      <c r="L306" s="27"/>
    </row>
    <row r="307" spans="1:12" ht="12.75">
      <c r="A307" s="24" t="s">
        <v>92</v>
      </c>
      <c r="B307" s="25" t="s">
        <v>93</v>
      </c>
      <c r="C307" s="26">
        <v>121</v>
      </c>
      <c r="D307" s="26">
        <v>10</v>
      </c>
      <c r="E307" s="26">
        <v>0</v>
      </c>
      <c r="F307" s="26" t="s">
        <v>34</v>
      </c>
      <c r="G307" s="26">
        <v>93</v>
      </c>
      <c r="H307" s="26" t="s">
        <v>34</v>
      </c>
      <c r="I307" s="26">
        <v>10</v>
      </c>
      <c r="J307" s="26">
        <v>0</v>
      </c>
      <c r="K307" s="26">
        <v>8</v>
      </c>
      <c r="L307" s="27"/>
    </row>
    <row r="308" spans="1:12" ht="12.75">
      <c r="A308" s="24" t="s">
        <v>94</v>
      </c>
      <c r="B308" s="25" t="s">
        <v>95</v>
      </c>
      <c r="C308" s="26">
        <v>9</v>
      </c>
      <c r="D308" s="26">
        <v>2</v>
      </c>
      <c r="E308" s="26" t="s">
        <v>34</v>
      </c>
      <c r="F308" s="26" t="s">
        <v>34</v>
      </c>
      <c r="G308" s="26">
        <v>6</v>
      </c>
      <c r="H308" s="26" t="s">
        <v>34</v>
      </c>
      <c r="I308" s="26">
        <v>0</v>
      </c>
      <c r="J308" s="26">
        <v>0</v>
      </c>
      <c r="K308" s="26">
        <v>1</v>
      </c>
      <c r="L308" s="27"/>
    </row>
    <row r="309" spans="1:12" ht="12.75">
      <c r="A309" s="24" t="s">
        <v>96</v>
      </c>
      <c r="B309" s="25" t="s">
        <v>97</v>
      </c>
      <c r="C309" s="26">
        <v>121</v>
      </c>
      <c r="D309" s="26">
        <v>65</v>
      </c>
      <c r="E309" s="26">
        <v>3</v>
      </c>
      <c r="F309" s="26">
        <v>1</v>
      </c>
      <c r="G309" s="26">
        <v>30</v>
      </c>
      <c r="H309" s="26" t="s">
        <v>34</v>
      </c>
      <c r="I309" s="26">
        <v>6</v>
      </c>
      <c r="J309" s="26">
        <v>0</v>
      </c>
      <c r="K309" s="26">
        <v>16</v>
      </c>
      <c r="L309" s="27"/>
    </row>
    <row r="310" spans="1:12" ht="12.75">
      <c r="A310" s="24" t="s">
        <v>98</v>
      </c>
      <c r="B310" s="25" t="s">
        <v>99</v>
      </c>
      <c r="C310" s="26">
        <v>22</v>
      </c>
      <c r="D310" s="26">
        <v>7</v>
      </c>
      <c r="E310" s="26" t="s">
        <v>34</v>
      </c>
      <c r="F310" s="26" t="s">
        <v>34</v>
      </c>
      <c r="G310" s="26">
        <v>10</v>
      </c>
      <c r="H310" s="26" t="s">
        <v>34</v>
      </c>
      <c r="I310" s="26">
        <v>0</v>
      </c>
      <c r="J310" s="26">
        <v>0</v>
      </c>
      <c r="K310" s="26">
        <v>4</v>
      </c>
      <c r="L310" s="27"/>
    </row>
    <row r="311" spans="1:12" ht="12.75">
      <c r="A311" s="24" t="s">
        <v>100</v>
      </c>
      <c r="B311" s="25" t="s">
        <v>101</v>
      </c>
      <c r="C311" s="26">
        <v>2</v>
      </c>
      <c r="D311" s="26" t="s">
        <v>34</v>
      </c>
      <c r="E311" s="26">
        <v>0</v>
      </c>
      <c r="F311" s="26" t="s">
        <v>34</v>
      </c>
      <c r="G311" s="26">
        <v>2</v>
      </c>
      <c r="H311" s="26" t="s">
        <v>34</v>
      </c>
      <c r="I311" s="26">
        <v>0</v>
      </c>
      <c r="J311" s="26">
        <v>0</v>
      </c>
      <c r="K311" s="26" t="s">
        <v>34</v>
      </c>
      <c r="L311" s="27"/>
    </row>
    <row r="312" spans="1:12" ht="12.75">
      <c r="A312" s="24" t="s">
        <v>102</v>
      </c>
      <c r="B312" s="25" t="s">
        <v>103</v>
      </c>
      <c r="C312" s="26">
        <v>570</v>
      </c>
      <c r="D312" s="26">
        <v>57</v>
      </c>
      <c r="E312" s="26">
        <v>1</v>
      </c>
      <c r="F312" s="26">
        <v>2</v>
      </c>
      <c r="G312" s="26">
        <v>270</v>
      </c>
      <c r="H312" s="26" t="s">
        <v>34</v>
      </c>
      <c r="I312" s="26">
        <v>43</v>
      </c>
      <c r="J312" s="26">
        <v>0</v>
      </c>
      <c r="K312" s="26">
        <v>197</v>
      </c>
      <c r="L312" s="27"/>
    </row>
    <row r="313" spans="1:12" ht="12.75">
      <c r="A313" s="24" t="s">
        <v>104</v>
      </c>
      <c r="B313" s="25" t="s">
        <v>105</v>
      </c>
      <c r="C313" s="26">
        <v>488</v>
      </c>
      <c r="D313" s="26">
        <v>49</v>
      </c>
      <c r="E313" s="26" t="s">
        <v>34</v>
      </c>
      <c r="F313" s="26" t="s">
        <v>34</v>
      </c>
      <c r="G313" s="26">
        <v>305</v>
      </c>
      <c r="H313" s="26">
        <v>1</v>
      </c>
      <c r="I313" s="26">
        <v>5</v>
      </c>
      <c r="J313" s="26">
        <v>0</v>
      </c>
      <c r="K313" s="26">
        <v>128</v>
      </c>
      <c r="L313" s="27"/>
    </row>
    <row r="314" spans="1:12" ht="12.75">
      <c r="A314" s="24" t="s">
        <v>106</v>
      </c>
      <c r="B314" s="25" t="s">
        <v>107</v>
      </c>
      <c r="C314" s="26">
        <v>39</v>
      </c>
      <c r="D314" s="26">
        <v>5</v>
      </c>
      <c r="E314" s="26" t="s">
        <v>34</v>
      </c>
      <c r="F314" s="26" t="s">
        <v>34</v>
      </c>
      <c r="G314" s="26">
        <v>25</v>
      </c>
      <c r="H314" s="26" t="s">
        <v>34</v>
      </c>
      <c r="I314" s="26">
        <v>3</v>
      </c>
      <c r="J314" s="26">
        <v>0</v>
      </c>
      <c r="K314" s="26">
        <v>5</v>
      </c>
      <c r="L314" s="27"/>
    </row>
    <row r="315" spans="1:12" ht="12.75">
      <c r="A315" s="24" t="s">
        <v>108</v>
      </c>
      <c r="B315" s="25" t="s">
        <v>109</v>
      </c>
      <c r="C315" s="26">
        <v>82</v>
      </c>
      <c r="D315" s="26">
        <v>16</v>
      </c>
      <c r="E315" s="26">
        <v>3</v>
      </c>
      <c r="F315" s="26" t="s">
        <v>34</v>
      </c>
      <c r="G315" s="26">
        <v>34</v>
      </c>
      <c r="H315" s="26" t="s">
        <v>34</v>
      </c>
      <c r="I315" s="26">
        <v>9</v>
      </c>
      <c r="J315" s="26">
        <v>0</v>
      </c>
      <c r="K315" s="26">
        <v>21</v>
      </c>
      <c r="L315" s="27"/>
    </row>
    <row r="316" spans="1:12" ht="12.75">
      <c r="A316" s="24" t="s">
        <v>110</v>
      </c>
      <c r="B316" s="25" t="s">
        <v>111</v>
      </c>
      <c r="C316" s="26">
        <v>105</v>
      </c>
      <c r="D316" s="26">
        <v>6</v>
      </c>
      <c r="E316" s="26">
        <v>0</v>
      </c>
      <c r="F316" s="26" t="s">
        <v>34</v>
      </c>
      <c r="G316" s="26">
        <v>97</v>
      </c>
      <c r="H316" s="26" t="s">
        <v>34</v>
      </c>
      <c r="I316" s="26">
        <v>0</v>
      </c>
      <c r="J316" s="26">
        <v>0</v>
      </c>
      <c r="K316" s="26">
        <v>2</v>
      </c>
      <c r="L316" s="27"/>
    </row>
    <row r="317" spans="1:12" ht="12.75">
      <c r="A317" s="24" t="s">
        <v>112</v>
      </c>
      <c r="B317" s="25" t="s">
        <v>113</v>
      </c>
      <c r="C317" s="26" t="s">
        <v>193</v>
      </c>
      <c r="D317" s="26">
        <v>4</v>
      </c>
      <c r="E317" s="26" t="s">
        <v>34</v>
      </c>
      <c r="F317" s="26">
        <v>1</v>
      </c>
      <c r="G317" s="26" t="s">
        <v>193</v>
      </c>
      <c r="H317" s="26" t="s">
        <v>34</v>
      </c>
      <c r="I317" s="26">
        <v>2</v>
      </c>
      <c r="J317" s="26">
        <v>0</v>
      </c>
      <c r="K317" s="26" t="s">
        <v>34</v>
      </c>
      <c r="L317" s="27"/>
    </row>
    <row r="318" spans="1:12" ht="12.75">
      <c r="A318" s="24" t="s">
        <v>114</v>
      </c>
      <c r="B318" s="25" t="s">
        <v>115</v>
      </c>
      <c r="C318" s="26">
        <v>18</v>
      </c>
      <c r="D318" s="26">
        <v>8</v>
      </c>
      <c r="E318" s="26" t="s">
        <v>34</v>
      </c>
      <c r="F318" s="26" t="s">
        <v>34</v>
      </c>
      <c r="G318" s="26">
        <v>8</v>
      </c>
      <c r="H318" s="26" t="s">
        <v>34</v>
      </c>
      <c r="I318" s="26">
        <v>0</v>
      </c>
      <c r="J318" s="26">
        <v>0</v>
      </c>
      <c r="K318" s="26">
        <v>1</v>
      </c>
      <c r="L318" s="27"/>
    </row>
    <row r="319" spans="1:12" ht="12.75">
      <c r="A319" s="24" t="s">
        <v>116</v>
      </c>
      <c r="B319" s="25" t="s">
        <v>117</v>
      </c>
      <c r="C319" s="26">
        <v>10</v>
      </c>
      <c r="D319" s="26">
        <v>5</v>
      </c>
      <c r="E319" s="26" t="s">
        <v>34</v>
      </c>
      <c r="F319" s="26" t="s">
        <v>34</v>
      </c>
      <c r="G319" s="26">
        <v>4</v>
      </c>
      <c r="H319" s="26" t="s">
        <v>34</v>
      </c>
      <c r="I319" s="26">
        <v>0</v>
      </c>
      <c r="J319" s="26">
        <v>0</v>
      </c>
      <c r="K319" s="26" t="s">
        <v>34</v>
      </c>
      <c r="L319" s="27"/>
    </row>
    <row r="320" spans="1:12" ht="12.75">
      <c r="A320" s="24" t="s">
        <v>118</v>
      </c>
      <c r="B320" s="25" t="s">
        <v>119</v>
      </c>
      <c r="C320" s="26" t="s">
        <v>193</v>
      </c>
      <c r="D320" s="26">
        <v>1</v>
      </c>
      <c r="E320" s="26">
        <v>0</v>
      </c>
      <c r="F320" s="26" t="s">
        <v>34</v>
      </c>
      <c r="G320" s="26" t="s">
        <v>193</v>
      </c>
      <c r="H320" s="26" t="s">
        <v>34</v>
      </c>
      <c r="I320" s="26">
        <v>0</v>
      </c>
      <c r="J320" s="26">
        <v>0</v>
      </c>
      <c r="K320" s="26" t="s">
        <v>55</v>
      </c>
      <c r="L320" s="27"/>
    </row>
    <row r="321" spans="1:12" ht="12.75">
      <c r="A321" s="24" t="s">
        <v>120</v>
      </c>
      <c r="B321" s="25" t="s">
        <v>121</v>
      </c>
      <c r="C321" s="26">
        <v>139</v>
      </c>
      <c r="D321" s="26">
        <v>67</v>
      </c>
      <c r="E321" s="26">
        <v>8</v>
      </c>
      <c r="F321" s="26" t="s">
        <v>55</v>
      </c>
      <c r="G321" s="26">
        <v>51</v>
      </c>
      <c r="H321" s="26">
        <v>1</v>
      </c>
      <c r="I321" s="26" t="s">
        <v>55</v>
      </c>
      <c r="J321" s="26">
        <v>0</v>
      </c>
      <c r="K321" s="26" t="s">
        <v>34</v>
      </c>
      <c r="L321" s="27"/>
    </row>
    <row r="322" spans="1:12" ht="12.75">
      <c r="A322" s="24" t="s">
        <v>122</v>
      </c>
      <c r="B322" s="25" t="s">
        <v>123</v>
      </c>
      <c r="C322" s="26">
        <v>467</v>
      </c>
      <c r="D322" s="26">
        <v>62</v>
      </c>
      <c r="E322" s="26" t="s">
        <v>34</v>
      </c>
      <c r="F322" s="26">
        <v>9</v>
      </c>
      <c r="G322" s="26">
        <v>212</v>
      </c>
      <c r="H322" s="26" t="s">
        <v>55</v>
      </c>
      <c r="I322" s="26">
        <v>132</v>
      </c>
      <c r="J322" s="26">
        <v>6</v>
      </c>
      <c r="K322" s="26">
        <v>43</v>
      </c>
      <c r="L322" s="27"/>
    </row>
    <row r="323" spans="1:12" ht="12.75">
      <c r="A323" s="24" t="s">
        <v>124</v>
      </c>
      <c r="B323" s="25" t="s">
        <v>125</v>
      </c>
      <c r="C323" s="26">
        <v>24</v>
      </c>
      <c r="D323" s="26">
        <v>3</v>
      </c>
      <c r="E323" s="26">
        <v>0</v>
      </c>
      <c r="F323" s="26" t="s">
        <v>34</v>
      </c>
      <c r="G323" s="26">
        <v>21</v>
      </c>
      <c r="H323" s="26" t="s">
        <v>34</v>
      </c>
      <c r="I323" s="26">
        <v>0</v>
      </c>
      <c r="J323" s="26">
        <v>0</v>
      </c>
      <c r="K323" s="26">
        <v>1</v>
      </c>
      <c r="L323" s="27"/>
    </row>
    <row r="324" spans="1:12" ht="12.75">
      <c r="A324" s="24" t="s">
        <v>126</v>
      </c>
      <c r="B324" s="25" t="s">
        <v>127</v>
      </c>
      <c r="C324" s="26">
        <v>23</v>
      </c>
      <c r="D324" s="26">
        <v>6</v>
      </c>
      <c r="E324" s="26">
        <v>0</v>
      </c>
      <c r="F324" s="26" t="s">
        <v>34</v>
      </c>
      <c r="G324" s="26">
        <v>17</v>
      </c>
      <c r="H324" s="26" t="s">
        <v>34</v>
      </c>
      <c r="I324" s="26">
        <v>0</v>
      </c>
      <c r="J324" s="26">
        <v>0</v>
      </c>
      <c r="K324" s="26" t="s">
        <v>34</v>
      </c>
      <c r="L324" s="27"/>
    </row>
    <row r="325" spans="1:12" ht="12.75">
      <c r="A325" s="24" t="s">
        <v>128</v>
      </c>
      <c r="B325" s="25" t="s">
        <v>129</v>
      </c>
      <c r="C325" s="26">
        <v>22</v>
      </c>
      <c r="D325" s="26">
        <v>5</v>
      </c>
      <c r="E325" s="26">
        <v>0</v>
      </c>
      <c r="F325" s="26" t="s">
        <v>34</v>
      </c>
      <c r="G325" s="26">
        <v>18</v>
      </c>
      <c r="H325" s="26" t="s">
        <v>34</v>
      </c>
      <c r="I325" s="26">
        <v>0</v>
      </c>
      <c r="J325" s="26">
        <v>0</v>
      </c>
      <c r="K325" s="26" t="s">
        <v>34</v>
      </c>
      <c r="L325" s="27"/>
    </row>
    <row r="326" spans="1:12" ht="12.75">
      <c r="A326" s="24" t="s">
        <v>130</v>
      </c>
      <c r="B326" s="25" t="s">
        <v>131</v>
      </c>
      <c r="C326" s="26">
        <v>52</v>
      </c>
      <c r="D326" s="26">
        <v>4</v>
      </c>
      <c r="E326" s="26">
        <v>0</v>
      </c>
      <c r="F326" s="26" t="s">
        <v>34</v>
      </c>
      <c r="G326" s="26" t="s">
        <v>55</v>
      </c>
      <c r="H326" s="26" t="s">
        <v>34</v>
      </c>
      <c r="I326" s="26" t="s">
        <v>34</v>
      </c>
      <c r="J326" s="26">
        <v>0</v>
      </c>
      <c r="K326" s="26" t="s">
        <v>34</v>
      </c>
      <c r="L326" s="27"/>
    </row>
    <row r="327" spans="1:12" ht="12.75">
      <c r="A327" s="24" t="s">
        <v>132</v>
      </c>
      <c r="B327" s="25" t="s">
        <v>133</v>
      </c>
      <c r="C327" s="26">
        <v>144</v>
      </c>
      <c r="D327" s="26">
        <v>15</v>
      </c>
      <c r="E327" s="26" t="s">
        <v>34</v>
      </c>
      <c r="F327" s="26">
        <v>2</v>
      </c>
      <c r="G327" s="26">
        <v>6</v>
      </c>
      <c r="H327" s="26" t="s">
        <v>34</v>
      </c>
      <c r="I327" s="26">
        <v>99</v>
      </c>
      <c r="J327" s="26">
        <v>2</v>
      </c>
      <c r="K327" s="26">
        <v>20</v>
      </c>
      <c r="L327" s="27"/>
    </row>
    <row r="328" spans="1:12" ht="12.75">
      <c r="A328" s="24" t="s">
        <v>134</v>
      </c>
      <c r="B328" s="25" t="s">
        <v>135</v>
      </c>
      <c r="C328" s="26">
        <v>48</v>
      </c>
      <c r="D328" s="26">
        <v>2</v>
      </c>
      <c r="E328" s="26">
        <v>0</v>
      </c>
      <c r="F328" s="26" t="s">
        <v>34</v>
      </c>
      <c r="G328" s="26">
        <v>3</v>
      </c>
      <c r="H328" s="26" t="s">
        <v>34</v>
      </c>
      <c r="I328" s="26">
        <v>30</v>
      </c>
      <c r="J328" s="26">
        <v>3</v>
      </c>
      <c r="K328" s="26">
        <v>10</v>
      </c>
      <c r="L328" s="27"/>
    </row>
    <row r="329" spans="1:12" ht="12.75">
      <c r="A329" s="24" t="s">
        <v>136</v>
      </c>
      <c r="B329" s="25" t="s">
        <v>137</v>
      </c>
      <c r="C329" s="26">
        <v>35</v>
      </c>
      <c r="D329" s="26">
        <v>3</v>
      </c>
      <c r="E329" s="26">
        <v>0</v>
      </c>
      <c r="F329" s="26" t="s">
        <v>34</v>
      </c>
      <c r="G329" s="26">
        <v>32</v>
      </c>
      <c r="H329" s="26" t="s">
        <v>34</v>
      </c>
      <c r="I329" s="26">
        <v>0</v>
      </c>
      <c r="J329" s="26">
        <v>0</v>
      </c>
      <c r="K329" s="26" t="s">
        <v>34</v>
      </c>
      <c r="L329" s="27"/>
    </row>
    <row r="330" spans="1:12" ht="12.75">
      <c r="A330" s="24" t="s">
        <v>138</v>
      </c>
      <c r="B330" s="25" t="s">
        <v>139</v>
      </c>
      <c r="C330" s="26">
        <v>17</v>
      </c>
      <c r="D330" s="26">
        <v>5</v>
      </c>
      <c r="E330" s="26">
        <v>0</v>
      </c>
      <c r="F330" s="26" t="s">
        <v>34</v>
      </c>
      <c r="G330" s="26">
        <v>11</v>
      </c>
      <c r="H330" s="26" t="s">
        <v>34</v>
      </c>
      <c r="I330" s="26">
        <v>0</v>
      </c>
      <c r="J330" s="26">
        <v>1</v>
      </c>
      <c r="K330" s="26" t="s">
        <v>34</v>
      </c>
      <c r="L330" s="27"/>
    </row>
    <row r="331" spans="1:12" ht="12.75">
      <c r="A331" s="24" t="s">
        <v>140</v>
      </c>
      <c r="B331" s="25" t="s">
        <v>141</v>
      </c>
      <c r="C331" s="26">
        <v>433</v>
      </c>
      <c r="D331" s="26">
        <v>200</v>
      </c>
      <c r="E331" s="26">
        <v>4</v>
      </c>
      <c r="F331" s="26">
        <v>2</v>
      </c>
      <c r="G331" s="26">
        <v>169</v>
      </c>
      <c r="H331" s="26">
        <v>1</v>
      </c>
      <c r="I331" s="26">
        <v>5</v>
      </c>
      <c r="J331" s="26">
        <v>31</v>
      </c>
      <c r="K331" s="26">
        <v>20</v>
      </c>
      <c r="L331" s="27"/>
    </row>
    <row r="332" spans="1:12" ht="12.75">
      <c r="A332" s="24" t="s">
        <v>142</v>
      </c>
      <c r="B332" s="25" t="s">
        <v>143</v>
      </c>
      <c r="C332" s="26">
        <v>192</v>
      </c>
      <c r="D332" s="26">
        <v>68</v>
      </c>
      <c r="E332" s="26">
        <v>4</v>
      </c>
      <c r="F332" s="26">
        <v>1</v>
      </c>
      <c r="G332" s="26">
        <v>70</v>
      </c>
      <c r="H332" s="26" t="s">
        <v>34</v>
      </c>
      <c r="I332" s="26">
        <v>4</v>
      </c>
      <c r="J332" s="26">
        <v>27</v>
      </c>
      <c r="K332" s="26">
        <v>18</v>
      </c>
      <c r="L332" s="27"/>
    </row>
    <row r="333" spans="1:12" ht="12.75">
      <c r="A333" s="24" t="s">
        <v>144</v>
      </c>
      <c r="B333" s="25" t="s">
        <v>145</v>
      </c>
      <c r="C333" s="26">
        <v>4</v>
      </c>
      <c r="D333" s="26">
        <v>4</v>
      </c>
      <c r="E333" s="26">
        <v>0</v>
      </c>
      <c r="F333" s="26" t="s">
        <v>34</v>
      </c>
      <c r="G333" s="26" t="s">
        <v>34</v>
      </c>
      <c r="H333" s="26">
        <v>0</v>
      </c>
      <c r="I333" s="26">
        <v>0</v>
      </c>
      <c r="J333" s="26">
        <v>0</v>
      </c>
      <c r="K333" s="26" t="s">
        <v>34</v>
      </c>
      <c r="L333" s="27"/>
    </row>
    <row r="334" spans="1:12" ht="12.75">
      <c r="A334" s="24" t="s">
        <v>146</v>
      </c>
      <c r="B334" s="25" t="s">
        <v>147</v>
      </c>
      <c r="C334" s="26">
        <v>11</v>
      </c>
      <c r="D334" s="26">
        <v>5</v>
      </c>
      <c r="E334" s="26">
        <v>0</v>
      </c>
      <c r="F334" s="26" t="s">
        <v>34</v>
      </c>
      <c r="G334" s="26">
        <v>5</v>
      </c>
      <c r="H334" s="26" t="s">
        <v>34</v>
      </c>
      <c r="I334" s="26">
        <v>0</v>
      </c>
      <c r="J334" s="26">
        <v>0</v>
      </c>
      <c r="K334" s="26" t="s">
        <v>34</v>
      </c>
      <c r="L334" s="27"/>
    </row>
    <row r="335" spans="1:12" ht="12.75">
      <c r="A335" s="24" t="s">
        <v>148</v>
      </c>
      <c r="B335" s="25" t="s">
        <v>149</v>
      </c>
      <c r="C335" s="26">
        <v>165</v>
      </c>
      <c r="D335" s="26">
        <v>95</v>
      </c>
      <c r="E335" s="26">
        <v>0</v>
      </c>
      <c r="F335" s="26" t="s">
        <v>34</v>
      </c>
      <c r="G335" s="26">
        <v>69</v>
      </c>
      <c r="H335" s="26">
        <v>1</v>
      </c>
      <c r="I335" s="26" t="s">
        <v>34</v>
      </c>
      <c r="J335" s="26">
        <v>0</v>
      </c>
      <c r="K335" s="26">
        <v>1</v>
      </c>
      <c r="L335" s="27"/>
    </row>
    <row r="336" spans="1:12" ht="12.75">
      <c r="A336" s="24" t="s">
        <v>150</v>
      </c>
      <c r="B336" s="25" t="s">
        <v>151</v>
      </c>
      <c r="C336" s="26">
        <v>7</v>
      </c>
      <c r="D336" s="26">
        <v>1</v>
      </c>
      <c r="E336" s="26">
        <v>0</v>
      </c>
      <c r="F336" s="26" t="s">
        <v>34</v>
      </c>
      <c r="G336" s="26">
        <v>6</v>
      </c>
      <c r="H336" s="26" t="s">
        <v>34</v>
      </c>
      <c r="I336" s="26" t="s">
        <v>34</v>
      </c>
      <c r="J336" s="26">
        <v>0</v>
      </c>
      <c r="K336" s="26" t="s">
        <v>34</v>
      </c>
      <c r="L336" s="27"/>
    </row>
    <row r="337" spans="1:12" ht="12.75">
      <c r="A337" s="24" t="s">
        <v>152</v>
      </c>
      <c r="B337" s="25" t="s">
        <v>153</v>
      </c>
      <c r="C337" s="26">
        <v>26</v>
      </c>
      <c r="D337" s="26">
        <v>6</v>
      </c>
      <c r="E337" s="26">
        <v>0</v>
      </c>
      <c r="F337" s="26" t="s">
        <v>34</v>
      </c>
      <c r="G337" s="26">
        <v>20</v>
      </c>
      <c r="H337" s="26" t="s">
        <v>34</v>
      </c>
      <c r="I337" s="26">
        <v>0</v>
      </c>
      <c r="J337" s="26">
        <v>0</v>
      </c>
      <c r="K337" s="26" t="s">
        <v>34</v>
      </c>
      <c r="L337" s="27"/>
    </row>
    <row r="338" spans="1:12" ht="12.75">
      <c r="A338" s="24" t="s">
        <v>154</v>
      </c>
      <c r="B338" s="25" t="s">
        <v>155</v>
      </c>
      <c r="C338" s="26">
        <v>9</v>
      </c>
      <c r="D338" s="26">
        <v>2</v>
      </c>
      <c r="E338" s="26">
        <v>0</v>
      </c>
      <c r="F338" s="26" t="s">
        <v>34</v>
      </c>
      <c r="G338" s="26">
        <v>6</v>
      </c>
      <c r="H338" s="26">
        <v>1</v>
      </c>
      <c r="I338" s="26">
        <v>0</v>
      </c>
      <c r="J338" s="26">
        <v>0</v>
      </c>
      <c r="K338" s="26" t="s">
        <v>34</v>
      </c>
      <c r="L338" s="27"/>
    </row>
    <row r="339" spans="1:12" ht="12.75">
      <c r="A339" s="24" t="s">
        <v>156</v>
      </c>
      <c r="B339" s="25" t="s">
        <v>157</v>
      </c>
      <c r="C339" s="26">
        <v>23</v>
      </c>
      <c r="D339" s="26">
        <v>12</v>
      </c>
      <c r="E339" s="26">
        <v>0</v>
      </c>
      <c r="F339" s="26" t="s">
        <v>34</v>
      </c>
      <c r="G339" s="26">
        <v>8</v>
      </c>
      <c r="H339" s="26" t="s">
        <v>34</v>
      </c>
      <c r="I339" s="26">
        <v>2</v>
      </c>
      <c r="J339" s="26" t="s">
        <v>34</v>
      </c>
      <c r="K339" s="26">
        <v>1</v>
      </c>
      <c r="L339" s="27"/>
    </row>
    <row r="340" spans="1:12" ht="12.75">
      <c r="A340" s="24" t="s">
        <v>158</v>
      </c>
      <c r="B340" s="25" t="s">
        <v>159</v>
      </c>
      <c r="C340" s="26">
        <v>38</v>
      </c>
      <c r="D340" s="26">
        <v>16</v>
      </c>
      <c r="E340" s="26">
        <v>0</v>
      </c>
      <c r="F340" s="26">
        <v>1</v>
      </c>
      <c r="G340" s="26">
        <v>17</v>
      </c>
      <c r="H340" s="26" t="s">
        <v>34</v>
      </c>
      <c r="I340" s="26">
        <v>0</v>
      </c>
      <c r="J340" s="26">
        <v>3</v>
      </c>
      <c r="K340" s="26" t="s">
        <v>34</v>
      </c>
      <c r="L340" s="27"/>
    </row>
    <row r="341" spans="1:12" ht="12.75">
      <c r="A341" s="28" t="s">
        <v>160</v>
      </c>
      <c r="B341" s="25" t="s">
        <v>161</v>
      </c>
      <c r="C341" s="26">
        <v>20</v>
      </c>
      <c r="D341" s="26">
        <v>9</v>
      </c>
      <c r="E341" s="26">
        <v>0</v>
      </c>
      <c r="F341" s="26" t="s">
        <v>34</v>
      </c>
      <c r="G341" s="26">
        <v>7</v>
      </c>
      <c r="H341" s="26" t="s">
        <v>34</v>
      </c>
      <c r="I341" s="26">
        <v>0</v>
      </c>
      <c r="J341" s="26">
        <v>3</v>
      </c>
      <c r="K341" s="26" t="s">
        <v>34</v>
      </c>
      <c r="L341" s="27"/>
    </row>
    <row r="342" spans="1:12" ht="12.75">
      <c r="A342" s="28" t="s">
        <v>162</v>
      </c>
      <c r="B342" s="25" t="s">
        <v>163</v>
      </c>
      <c r="C342" s="26">
        <v>4</v>
      </c>
      <c r="D342" s="26">
        <v>1</v>
      </c>
      <c r="E342" s="26">
        <v>0</v>
      </c>
      <c r="F342" s="26" t="s">
        <v>34</v>
      </c>
      <c r="G342" s="26">
        <v>3</v>
      </c>
      <c r="H342" s="26" t="s">
        <v>34</v>
      </c>
      <c r="I342" s="26">
        <v>0</v>
      </c>
      <c r="J342" s="26">
        <v>0</v>
      </c>
      <c r="K342" s="26" t="s">
        <v>34</v>
      </c>
      <c r="L342" s="27"/>
    </row>
    <row r="343" spans="1:12" ht="12.75">
      <c r="A343" s="24" t="s">
        <v>164</v>
      </c>
      <c r="B343" s="25" t="s">
        <v>165</v>
      </c>
      <c r="C343" s="26">
        <v>4</v>
      </c>
      <c r="D343" s="26">
        <v>1</v>
      </c>
      <c r="E343" s="26">
        <v>0</v>
      </c>
      <c r="F343" s="26" t="s">
        <v>34</v>
      </c>
      <c r="G343" s="26">
        <v>3</v>
      </c>
      <c r="H343" s="26" t="s">
        <v>34</v>
      </c>
      <c r="I343" s="26">
        <v>0</v>
      </c>
      <c r="J343" s="26">
        <v>0</v>
      </c>
      <c r="K343" s="26" t="s">
        <v>34</v>
      </c>
      <c r="L343" s="27"/>
    </row>
    <row r="344" spans="1:12" ht="12.75">
      <c r="A344" s="24" t="s">
        <v>166</v>
      </c>
      <c r="B344" s="25" t="s">
        <v>167</v>
      </c>
      <c r="C344" s="26">
        <v>124</v>
      </c>
      <c r="D344" s="26">
        <v>48</v>
      </c>
      <c r="E344" s="26" t="s">
        <v>34</v>
      </c>
      <c r="F344" s="26">
        <v>1</v>
      </c>
      <c r="G344" s="26">
        <v>73</v>
      </c>
      <c r="H344" s="26">
        <v>2</v>
      </c>
      <c r="I344" s="26">
        <v>0</v>
      </c>
      <c r="J344" s="26">
        <v>0</v>
      </c>
      <c r="K344" s="26" t="s">
        <v>34</v>
      </c>
      <c r="L344" s="27"/>
    </row>
    <row r="345" spans="1:12" ht="12.75">
      <c r="A345" s="24" t="s">
        <v>168</v>
      </c>
      <c r="B345" s="25" t="s">
        <v>169</v>
      </c>
      <c r="C345" s="26">
        <v>47</v>
      </c>
      <c r="D345" s="26">
        <v>25</v>
      </c>
      <c r="E345" s="26">
        <v>0</v>
      </c>
      <c r="F345" s="26" t="s">
        <v>34</v>
      </c>
      <c r="G345" s="26">
        <v>21</v>
      </c>
      <c r="H345" s="26" t="s">
        <v>55</v>
      </c>
      <c r="I345" s="26">
        <v>0</v>
      </c>
      <c r="J345" s="26">
        <v>0</v>
      </c>
      <c r="K345" s="26" t="s">
        <v>34</v>
      </c>
      <c r="L345" s="27"/>
    </row>
    <row r="346" spans="1:12" ht="12.75">
      <c r="A346" s="24" t="s">
        <v>170</v>
      </c>
      <c r="B346" s="25" t="s">
        <v>171</v>
      </c>
      <c r="C346" s="26">
        <v>35</v>
      </c>
      <c r="D346" s="26">
        <v>26</v>
      </c>
      <c r="E346" s="26">
        <v>0</v>
      </c>
      <c r="F346" s="26" t="s">
        <v>34</v>
      </c>
      <c r="G346" s="26">
        <v>9</v>
      </c>
      <c r="H346" s="26" t="s">
        <v>34</v>
      </c>
      <c r="I346" s="26">
        <v>0</v>
      </c>
      <c r="J346" s="26">
        <v>0</v>
      </c>
      <c r="K346" s="26" t="s">
        <v>34</v>
      </c>
      <c r="L346" s="27"/>
    </row>
    <row r="347" spans="1:12" ht="12.75">
      <c r="A347" s="24" t="s">
        <v>172</v>
      </c>
      <c r="B347" s="25" t="s">
        <v>173</v>
      </c>
      <c r="C347" s="26">
        <v>16</v>
      </c>
      <c r="D347" s="26">
        <v>11</v>
      </c>
      <c r="E347" s="26">
        <v>0</v>
      </c>
      <c r="F347" s="26" t="s">
        <v>34</v>
      </c>
      <c r="G347" s="26">
        <v>4</v>
      </c>
      <c r="H347" s="26" t="s">
        <v>34</v>
      </c>
      <c r="I347" s="26">
        <v>0</v>
      </c>
      <c r="J347" s="26">
        <v>0</v>
      </c>
      <c r="K347" s="26" t="s">
        <v>34</v>
      </c>
      <c r="L347" s="27"/>
    </row>
    <row r="348" spans="1:12" ht="12.75">
      <c r="A348" s="24" t="s">
        <v>174</v>
      </c>
      <c r="B348" s="29" t="s">
        <v>175</v>
      </c>
      <c r="C348" s="26">
        <v>46</v>
      </c>
      <c r="D348" s="26">
        <v>22</v>
      </c>
      <c r="E348" s="26">
        <v>0</v>
      </c>
      <c r="F348" s="26" t="s">
        <v>34</v>
      </c>
      <c r="G348" s="26">
        <v>24</v>
      </c>
      <c r="H348" s="26" t="s">
        <v>34</v>
      </c>
      <c r="I348" s="26">
        <v>0</v>
      </c>
      <c r="J348" s="26">
        <v>0</v>
      </c>
      <c r="K348" s="26" t="s">
        <v>34</v>
      </c>
      <c r="L348" s="27"/>
    </row>
    <row r="349" spans="1:12" ht="12.75">
      <c r="A349" s="24" t="s">
        <v>176</v>
      </c>
      <c r="B349" s="25" t="s">
        <v>177</v>
      </c>
      <c r="C349" s="26">
        <v>101</v>
      </c>
      <c r="D349" s="26">
        <v>53</v>
      </c>
      <c r="E349" s="26">
        <v>3</v>
      </c>
      <c r="F349" s="26">
        <v>1</v>
      </c>
      <c r="G349" s="26">
        <v>39</v>
      </c>
      <c r="H349" s="26">
        <v>1</v>
      </c>
      <c r="I349" s="26">
        <v>1</v>
      </c>
      <c r="J349" s="26">
        <v>0</v>
      </c>
      <c r="K349" s="26">
        <v>4</v>
      </c>
      <c r="L349" s="27"/>
    </row>
    <row r="350" spans="1:12" ht="12.75">
      <c r="A350" s="24" t="s">
        <v>178</v>
      </c>
      <c r="B350" s="25" t="s">
        <v>179</v>
      </c>
      <c r="C350" s="26">
        <v>12</v>
      </c>
      <c r="D350" s="26">
        <v>5</v>
      </c>
      <c r="E350" s="26" t="s">
        <v>34</v>
      </c>
      <c r="F350" s="26" t="s">
        <v>34</v>
      </c>
      <c r="G350" s="26">
        <v>5</v>
      </c>
      <c r="H350" s="26" t="s">
        <v>34</v>
      </c>
      <c r="I350" s="26" t="s">
        <v>34</v>
      </c>
      <c r="J350" s="26">
        <v>0</v>
      </c>
      <c r="K350" s="26">
        <v>1</v>
      </c>
      <c r="L350" s="27"/>
    </row>
    <row r="351" spans="1:12" ht="12.75">
      <c r="A351" s="24" t="s">
        <v>180</v>
      </c>
      <c r="B351" s="25" t="s">
        <v>181</v>
      </c>
      <c r="C351" s="26">
        <v>16</v>
      </c>
      <c r="D351" s="26">
        <v>7</v>
      </c>
      <c r="E351" s="26" t="s">
        <v>34</v>
      </c>
      <c r="F351" s="26" t="s">
        <v>34</v>
      </c>
      <c r="G351" s="26">
        <v>9</v>
      </c>
      <c r="H351" s="26" t="s">
        <v>34</v>
      </c>
      <c r="I351" s="26">
        <v>0</v>
      </c>
      <c r="J351" s="26">
        <v>0</v>
      </c>
      <c r="K351" s="26" t="s">
        <v>34</v>
      </c>
      <c r="L351" s="27"/>
    </row>
    <row r="352" spans="1:12" ht="12.75">
      <c r="A352" s="24" t="s">
        <v>182</v>
      </c>
      <c r="B352" s="25" t="s">
        <v>183</v>
      </c>
      <c r="C352" s="26">
        <v>26</v>
      </c>
      <c r="D352" s="26">
        <v>14</v>
      </c>
      <c r="E352" s="26" t="s">
        <v>34</v>
      </c>
      <c r="F352" s="26" t="s">
        <v>34</v>
      </c>
      <c r="G352" s="26">
        <v>9</v>
      </c>
      <c r="H352" s="26" t="s">
        <v>34</v>
      </c>
      <c r="I352" s="26" t="s">
        <v>34</v>
      </c>
      <c r="J352" s="26">
        <v>0</v>
      </c>
      <c r="K352" s="26">
        <v>2</v>
      </c>
      <c r="L352" s="27"/>
    </row>
    <row r="353" spans="1:12" ht="12.75">
      <c r="A353" s="24" t="s">
        <v>184</v>
      </c>
      <c r="B353" s="25" t="s">
        <v>185</v>
      </c>
      <c r="C353" s="26">
        <v>9</v>
      </c>
      <c r="D353" s="26">
        <v>5</v>
      </c>
      <c r="E353" s="26" t="s">
        <v>34</v>
      </c>
      <c r="F353" s="26" t="s">
        <v>34</v>
      </c>
      <c r="G353" s="26">
        <v>3</v>
      </c>
      <c r="H353" s="26" t="s">
        <v>34</v>
      </c>
      <c r="I353" s="26">
        <v>0</v>
      </c>
      <c r="J353" s="26">
        <v>0</v>
      </c>
      <c r="K353" s="26" t="s">
        <v>34</v>
      </c>
      <c r="L353" s="27"/>
    </row>
    <row r="354" spans="1:12" ht="12.75">
      <c r="A354" s="24" t="s">
        <v>186</v>
      </c>
      <c r="B354" s="25" t="s">
        <v>187</v>
      </c>
      <c r="C354" s="26">
        <v>30</v>
      </c>
      <c r="D354" s="26">
        <v>17</v>
      </c>
      <c r="E354" s="26">
        <v>0</v>
      </c>
      <c r="F354" s="26" t="s">
        <v>55</v>
      </c>
      <c r="G354" s="26">
        <v>4</v>
      </c>
      <c r="H354" s="26" t="s">
        <v>34</v>
      </c>
      <c r="I354" s="26" t="s">
        <v>55</v>
      </c>
      <c r="J354" s="26">
        <v>0</v>
      </c>
      <c r="K354" s="26">
        <v>6</v>
      </c>
      <c r="L354" s="27"/>
    </row>
    <row r="355" spans="1:12" ht="12.75">
      <c r="A355" s="24" t="s">
        <v>188</v>
      </c>
      <c r="B355" s="25" t="s">
        <v>189</v>
      </c>
      <c r="C355" s="26">
        <v>19</v>
      </c>
      <c r="D355" s="26">
        <v>9</v>
      </c>
      <c r="E355" s="26">
        <v>0</v>
      </c>
      <c r="F355" s="26" t="s">
        <v>34</v>
      </c>
      <c r="G355" s="26">
        <v>9</v>
      </c>
      <c r="H355" s="26" t="s">
        <v>34</v>
      </c>
      <c r="I355" s="26">
        <v>0</v>
      </c>
      <c r="J355" s="26">
        <v>0</v>
      </c>
      <c r="K355" s="26" t="s">
        <v>34</v>
      </c>
      <c r="L355" s="27"/>
    </row>
    <row r="356" spans="1:12" ht="12.75">
      <c r="A356" s="25" t="s">
        <v>28</v>
      </c>
      <c r="B356" s="25" t="s">
        <v>19</v>
      </c>
      <c r="C356" s="26">
        <v>8212</v>
      </c>
      <c r="D356" s="26">
        <v>1267</v>
      </c>
      <c r="E356" s="26">
        <v>131</v>
      </c>
      <c r="F356" s="26">
        <v>48</v>
      </c>
      <c r="G356" s="26">
        <v>2780</v>
      </c>
      <c r="H356" s="26">
        <v>27</v>
      </c>
      <c r="I356" s="26">
        <v>410</v>
      </c>
      <c r="J356" s="26">
        <v>37</v>
      </c>
      <c r="K356" s="26">
        <v>3511</v>
      </c>
      <c r="L356" s="27"/>
    </row>
    <row r="357" spans="1:12" s="7" customFormat="1" ht="12.75">
      <c r="A357" s="34"/>
      <c r="B357" s="34"/>
      <c r="C357" s="35"/>
      <c r="D357" s="35"/>
      <c r="E357" s="35"/>
      <c r="F357" s="35"/>
      <c r="G357" s="35"/>
      <c r="H357" s="35"/>
      <c r="I357" s="35"/>
      <c r="J357" s="35"/>
      <c r="K357" s="35"/>
      <c r="L357" s="36"/>
    </row>
    <row r="358" spans="1:12" s="7" customFormat="1" ht="12.75">
      <c r="A358" s="54" t="s">
        <v>28</v>
      </c>
      <c r="B358" s="54" t="s">
        <v>28</v>
      </c>
      <c r="C358" s="55" t="s">
        <v>195</v>
      </c>
      <c r="D358" s="56"/>
      <c r="E358" s="56"/>
      <c r="F358" s="56"/>
      <c r="G358" s="56"/>
      <c r="H358" s="56"/>
      <c r="I358" s="56"/>
      <c r="J358" s="56"/>
      <c r="K358" s="56"/>
      <c r="L358" s="57"/>
    </row>
    <row r="359" spans="1:12" s="7" customFormat="1" ht="12.75">
      <c r="A359" s="58"/>
      <c r="B359" s="58"/>
      <c r="C359" s="56"/>
      <c r="D359" s="56"/>
      <c r="E359" s="56"/>
      <c r="F359" s="56"/>
      <c r="G359" s="56"/>
      <c r="H359" s="56"/>
      <c r="I359" s="56"/>
      <c r="J359" s="56"/>
      <c r="K359" s="56"/>
      <c r="L359" s="57"/>
    </row>
    <row r="360" spans="1:12" s="23" customFormat="1" ht="12.75">
      <c r="A360" s="42"/>
      <c r="B360" s="43"/>
      <c r="C360" s="21"/>
      <c r="D360" s="21"/>
      <c r="E360" s="21"/>
      <c r="F360" s="21"/>
      <c r="G360" s="21"/>
      <c r="H360" s="21"/>
      <c r="I360" s="21"/>
      <c r="J360" s="21"/>
      <c r="K360" s="21"/>
      <c r="L360" s="22"/>
    </row>
    <row r="361" spans="1:12" s="23" customFormat="1" ht="12.75">
      <c r="A361" s="24" t="s">
        <v>30</v>
      </c>
      <c r="B361" s="25" t="s">
        <v>31</v>
      </c>
      <c r="C361" s="26">
        <v>210</v>
      </c>
      <c r="D361" s="26">
        <v>45</v>
      </c>
      <c r="E361" s="26">
        <v>1</v>
      </c>
      <c r="F361" s="26">
        <v>7</v>
      </c>
      <c r="G361" s="26">
        <v>135</v>
      </c>
      <c r="H361" s="26">
        <v>1</v>
      </c>
      <c r="I361" s="26">
        <v>15</v>
      </c>
      <c r="J361" s="26" t="s">
        <v>34</v>
      </c>
      <c r="K361" s="26">
        <v>6</v>
      </c>
      <c r="L361" s="22"/>
    </row>
    <row r="362" spans="1:12" s="23" customFormat="1" ht="12.75">
      <c r="A362" s="24" t="s">
        <v>32</v>
      </c>
      <c r="B362" s="25" t="s">
        <v>33</v>
      </c>
      <c r="C362" s="26">
        <v>8</v>
      </c>
      <c r="D362" s="26">
        <v>2</v>
      </c>
      <c r="E362" s="26">
        <v>0</v>
      </c>
      <c r="F362" s="26" t="s">
        <v>34</v>
      </c>
      <c r="G362" s="26">
        <v>5</v>
      </c>
      <c r="H362" s="26" t="s">
        <v>34</v>
      </c>
      <c r="I362" s="26">
        <v>0</v>
      </c>
      <c r="J362" s="26">
        <v>0</v>
      </c>
      <c r="K362" s="26">
        <v>1</v>
      </c>
      <c r="L362" s="22"/>
    </row>
    <row r="363" spans="1:12" s="23" customFormat="1" ht="12.75">
      <c r="A363" s="24" t="s">
        <v>35</v>
      </c>
      <c r="B363" s="25" t="s">
        <v>36</v>
      </c>
      <c r="C363" s="26">
        <v>2</v>
      </c>
      <c r="D363" s="26" t="s">
        <v>34</v>
      </c>
      <c r="E363" s="26">
        <v>0</v>
      </c>
      <c r="F363" s="26" t="s">
        <v>34</v>
      </c>
      <c r="G363" s="26">
        <v>1</v>
      </c>
      <c r="H363" s="26" t="s">
        <v>34</v>
      </c>
      <c r="I363" s="26">
        <v>0</v>
      </c>
      <c r="J363" s="26">
        <v>0</v>
      </c>
      <c r="K363" s="26">
        <v>1</v>
      </c>
      <c r="L363" s="22"/>
    </row>
    <row r="364" spans="1:12" s="23" customFormat="1" ht="12.75">
      <c r="A364" s="24" t="s">
        <v>37</v>
      </c>
      <c r="B364" s="25" t="s">
        <v>38</v>
      </c>
      <c r="C364" s="26">
        <v>22</v>
      </c>
      <c r="D364" s="26">
        <v>1</v>
      </c>
      <c r="E364" s="26">
        <v>0</v>
      </c>
      <c r="F364" s="26" t="s">
        <v>34</v>
      </c>
      <c r="G364" s="26">
        <v>2</v>
      </c>
      <c r="H364" s="26" t="s">
        <v>34</v>
      </c>
      <c r="I364" s="26">
        <v>15</v>
      </c>
      <c r="J364" s="26" t="s">
        <v>34</v>
      </c>
      <c r="K364" s="26">
        <v>3</v>
      </c>
      <c r="L364" s="22"/>
    </row>
    <row r="365" spans="1:12" s="23" customFormat="1" ht="12.75">
      <c r="A365" s="24" t="s">
        <v>39</v>
      </c>
      <c r="B365" s="25" t="s">
        <v>40</v>
      </c>
      <c r="C365" s="26">
        <v>63</v>
      </c>
      <c r="D365" s="26">
        <v>13</v>
      </c>
      <c r="E365" s="26">
        <v>1</v>
      </c>
      <c r="F365" s="26" t="s">
        <v>34</v>
      </c>
      <c r="G365" s="26">
        <v>47</v>
      </c>
      <c r="H365" s="26" t="s">
        <v>34</v>
      </c>
      <c r="I365" s="26">
        <v>0</v>
      </c>
      <c r="J365" s="26">
        <v>0</v>
      </c>
      <c r="K365" s="26">
        <v>1</v>
      </c>
      <c r="L365" s="22"/>
    </row>
    <row r="366" spans="1:12" s="23" customFormat="1" ht="12.75">
      <c r="A366" s="24" t="s">
        <v>41</v>
      </c>
      <c r="B366" s="25" t="s">
        <v>42</v>
      </c>
      <c r="C366" s="26">
        <v>52</v>
      </c>
      <c r="D366" s="26">
        <v>13</v>
      </c>
      <c r="E366" s="26">
        <v>0</v>
      </c>
      <c r="F366" s="26" t="s">
        <v>34</v>
      </c>
      <c r="G366" s="26">
        <v>39</v>
      </c>
      <c r="H366" s="26" t="s">
        <v>34</v>
      </c>
      <c r="I366" s="26">
        <v>0</v>
      </c>
      <c r="J366" s="26">
        <v>0</v>
      </c>
      <c r="K366" s="26" t="s">
        <v>34</v>
      </c>
      <c r="L366" s="22"/>
    </row>
    <row r="367" spans="1:12" s="23" customFormat="1" ht="12.75">
      <c r="A367" s="24" t="s">
        <v>43</v>
      </c>
      <c r="B367" s="25" t="s">
        <v>44</v>
      </c>
      <c r="C367" s="26">
        <v>22</v>
      </c>
      <c r="D367" s="26">
        <v>5</v>
      </c>
      <c r="E367" s="26">
        <v>0</v>
      </c>
      <c r="F367" s="26" t="s">
        <v>55</v>
      </c>
      <c r="G367" s="26">
        <v>15</v>
      </c>
      <c r="H367" s="26" t="s">
        <v>34</v>
      </c>
      <c r="I367" s="26">
        <v>0</v>
      </c>
      <c r="J367" s="26">
        <v>0</v>
      </c>
      <c r="K367" s="26" t="s">
        <v>34</v>
      </c>
      <c r="L367" s="22"/>
    </row>
    <row r="368" spans="1:12" ht="12.75">
      <c r="A368" s="24" t="s">
        <v>45</v>
      </c>
      <c r="B368" s="25" t="s">
        <v>46</v>
      </c>
      <c r="C368" s="26">
        <v>28</v>
      </c>
      <c r="D368" s="26">
        <v>7</v>
      </c>
      <c r="E368" s="26">
        <v>0</v>
      </c>
      <c r="F368" s="26" t="s">
        <v>34</v>
      </c>
      <c r="G368" s="26">
        <v>9</v>
      </c>
      <c r="H368" s="26">
        <v>1</v>
      </c>
      <c r="I368" s="26">
        <v>7</v>
      </c>
      <c r="J368" s="26">
        <v>0</v>
      </c>
      <c r="K368" s="26">
        <v>4</v>
      </c>
      <c r="L368" s="22"/>
    </row>
    <row r="369" spans="1:12" ht="12.75">
      <c r="A369" s="24" t="s">
        <v>47</v>
      </c>
      <c r="B369" s="25" t="s">
        <v>48</v>
      </c>
      <c r="C369" s="26">
        <v>28</v>
      </c>
      <c r="D369" s="26">
        <v>7</v>
      </c>
      <c r="E369" s="26">
        <v>0</v>
      </c>
      <c r="F369" s="26" t="s">
        <v>34</v>
      </c>
      <c r="G369" s="26">
        <v>9</v>
      </c>
      <c r="H369" s="26">
        <v>1</v>
      </c>
      <c r="I369" s="26">
        <v>7</v>
      </c>
      <c r="J369" s="26">
        <v>0</v>
      </c>
      <c r="K369" s="26">
        <v>4</v>
      </c>
      <c r="L369" s="27"/>
    </row>
    <row r="370" spans="1:12" ht="12.75">
      <c r="A370" s="24" t="s">
        <v>49</v>
      </c>
      <c r="B370" s="25" t="s">
        <v>50</v>
      </c>
      <c r="C370" s="26">
        <v>0</v>
      </c>
      <c r="D370" s="26">
        <v>0</v>
      </c>
      <c r="E370" s="26">
        <v>0</v>
      </c>
      <c r="F370" s="26">
        <v>0</v>
      </c>
      <c r="G370" s="26">
        <v>0</v>
      </c>
      <c r="H370" s="26">
        <v>0</v>
      </c>
      <c r="I370" s="26">
        <v>0</v>
      </c>
      <c r="J370" s="26">
        <v>0</v>
      </c>
      <c r="K370" s="26">
        <v>0</v>
      </c>
      <c r="L370" s="27"/>
    </row>
    <row r="371" spans="1:12" ht="12.75">
      <c r="A371" s="24" t="s">
        <v>51</v>
      </c>
      <c r="B371" s="25" t="s">
        <v>52</v>
      </c>
      <c r="C371" s="26" t="s">
        <v>55</v>
      </c>
      <c r="D371" s="26" t="s">
        <v>34</v>
      </c>
      <c r="E371" s="26">
        <v>0</v>
      </c>
      <c r="F371" s="26">
        <v>0</v>
      </c>
      <c r="G371" s="26" t="s">
        <v>55</v>
      </c>
      <c r="H371" s="26" t="s">
        <v>34</v>
      </c>
      <c r="I371" s="26">
        <v>0</v>
      </c>
      <c r="J371" s="26">
        <v>0</v>
      </c>
      <c r="K371" s="26">
        <v>0</v>
      </c>
      <c r="L371" s="27"/>
    </row>
    <row r="372" spans="1:12" ht="12.75">
      <c r="A372" s="24" t="s">
        <v>53</v>
      </c>
      <c r="B372" s="25" t="s">
        <v>54</v>
      </c>
      <c r="C372" s="26">
        <v>2</v>
      </c>
      <c r="D372" s="26" t="s">
        <v>34</v>
      </c>
      <c r="E372" s="26">
        <v>0</v>
      </c>
      <c r="F372" s="26">
        <v>0</v>
      </c>
      <c r="G372" s="26">
        <v>1</v>
      </c>
      <c r="H372" s="26" t="s">
        <v>34</v>
      </c>
      <c r="I372" s="26" t="s">
        <v>34</v>
      </c>
      <c r="J372" s="26">
        <v>0</v>
      </c>
      <c r="K372" s="26">
        <v>0</v>
      </c>
      <c r="L372" s="27"/>
    </row>
    <row r="373" spans="1:12" ht="12.75">
      <c r="A373" s="24" t="s">
        <v>56</v>
      </c>
      <c r="B373" s="25" t="s">
        <v>57</v>
      </c>
      <c r="C373" s="26">
        <v>1</v>
      </c>
      <c r="D373" s="26">
        <v>1</v>
      </c>
      <c r="E373" s="26">
        <v>0</v>
      </c>
      <c r="F373" s="26">
        <v>0</v>
      </c>
      <c r="G373" s="26" t="s">
        <v>34</v>
      </c>
      <c r="H373" s="26">
        <v>0</v>
      </c>
      <c r="I373" s="26">
        <v>0</v>
      </c>
      <c r="J373" s="26">
        <v>0</v>
      </c>
      <c r="K373" s="26">
        <v>0</v>
      </c>
      <c r="L373" s="27"/>
    </row>
    <row r="374" spans="1:12" ht="12.75">
      <c r="A374" s="24" t="s">
        <v>58</v>
      </c>
      <c r="B374" s="25" t="s">
        <v>59</v>
      </c>
      <c r="C374" s="26" t="s">
        <v>34</v>
      </c>
      <c r="D374" s="26" t="s">
        <v>34</v>
      </c>
      <c r="E374" s="26">
        <v>0</v>
      </c>
      <c r="F374" s="26" t="s">
        <v>34</v>
      </c>
      <c r="G374" s="26" t="s">
        <v>34</v>
      </c>
      <c r="H374" s="26" t="s">
        <v>34</v>
      </c>
      <c r="I374" s="26">
        <v>0</v>
      </c>
      <c r="J374" s="26">
        <v>0</v>
      </c>
      <c r="K374" s="26" t="s">
        <v>34</v>
      </c>
      <c r="L374" s="27"/>
    </row>
    <row r="375" spans="1:12" ht="12.75">
      <c r="A375" s="24" t="s">
        <v>60</v>
      </c>
      <c r="B375" s="25" t="s">
        <v>61</v>
      </c>
      <c r="C375" s="26">
        <v>94</v>
      </c>
      <c r="D375" s="26">
        <v>18</v>
      </c>
      <c r="E375" s="26">
        <v>3</v>
      </c>
      <c r="F375" s="26">
        <v>5</v>
      </c>
      <c r="G375" s="26">
        <v>18</v>
      </c>
      <c r="H375" s="26">
        <v>1</v>
      </c>
      <c r="I375" s="26">
        <v>0</v>
      </c>
      <c r="J375" s="26">
        <v>0</v>
      </c>
      <c r="K375" s="26">
        <v>49</v>
      </c>
      <c r="L375" s="27"/>
    </row>
    <row r="376" spans="1:12" ht="12.75">
      <c r="A376" s="24" t="s">
        <v>62</v>
      </c>
      <c r="B376" s="25" t="s">
        <v>63</v>
      </c>
      <c r="C376" s="26">
        <v>64</v>
      </c>
      <c r="D376" s="26">
        <v>8</v>
      </c>
      <c r="E376" s="26" t="s">
        <v>34</v>
      </c>
      <c r="F376" s="26">
        <v>4</v>
      </c>
      <c r="G376" s="26" t="s">
        <v>55</v>
      </c>
      <c r="H376" s="26" t="s">
        <v>34</v>
      </c>
      <c r="I376" s="26">
        <v>0</v>
      </c>
      <c r="J376" s="26">
        <v>0</v>
      </c>
      <c r="K376" s="26">
        <v>43</v>
      </c>
      <c r="L376" s="27"/>
    </row>
    <row r="377" spans="1:12" ht="12.75">
      <c r="A377" s="24" t="s">
        <v>64</v>
      </c>
      <c r="B377" s="25" t="s">
        <v>65</v>
      </c>
      <c r="C377" s="26">
        <v>17</v>
      </c>
      <c r="D377" s="26">
        <v>7</v>
      </c>
      <c r="E377" s="26">
        <v>0</v>
      </c>
      <c r="F377" s="26" t="s">
        <v>34</v>
      </c>
      <c r="G377" s="26">
        <v>7</v>
      </c>
      <c r="H377" s="26">
        <v>1</v>
      </c>
      <c r="I377" s="26">
        <v>0</v>
      </c>
      <c r="J377" s="26">
        <v>0</v>
      </c>
      <c r="K377" s="26">
        <v>3</v>
      </c>
      <c r="L377" s="27"/>
    </row>
    <row r="378" spans="1:12" ht="12.75">
      <c r="A378" s="24" t="s">
        <v>66</v>
      </c>
      <c r="B378" s="25" t="s">
        <v>67</v>
      </c>
      <c r="C378" s="26">
        <v>10</v>
      </c>
      <c r="D378" s="26">
        <v>3</v>
      </c>
      <c r="E378" s="26" t="s">
        <v>34</v>
      </c>
      <c r="F378" s="26" t="s">
        <v>34</v>
      </c>
      <c r="G378" s="26">
        <v>2</v>
      </c>
      <c r="H378" s="26" t="s">
        <v>34</v>
      </c>
      <c r="I378" s="26">
        <v>0</v>
      </c>
      <c r="J378" s="26">
        <v>0</v>
      </c>
      <c r="K378" s="26" t="s">
        <v>55</v>
      </c>
      <c r="L378" s="27"/>
    </row>
    <row r="379" spans="1:12" ht="12.75">
      <c r="A379" s="24" t="s">
        <v>68</v>
      </c>
      <c r="B379" s="25" t="s">
        <v>69</v>
      </c>
      <c r="C379" s="26">
        <v>287</v>
      </c>
      <c r="D379" s="26">
        <v>54</v>
      </c>
      <c r="E379" s="26">
        <v>5</v>
      </c>
      <c r="F379" s="26">
        <v>3</v>
      </c>
      <c r="G379" s="26">
        <v>84</v>
      </c>
      <c r="H379" s="26">
        <v>1</v>
      </c>
      <c r="I379" s="26">
        <v>14</v>
      </c>
      <c r="J379" s="26">
        <v>0</v>
      </c>
      <c r="K379" s="26">
        <v>125</v>
      </c>
      <c r="L379" s="27"/>
    </row>
    <row r="380" spans="1:12" ht="12.75">
      <c r="A380" s="24" t="s">
        <v>70</v>
      </c>
      <c r="B380" s="25" t="s">
        <v>71</v>
      </c>
      <c r="C380" s="26" t="s">
        <v>193</v>
      </c>
      <c r="D380" s="26" t="s">
        <v>193</v>
      </c>
      <c r="E380" s="26" t="s">
        <v>34</v>
      </c>
      <c r="F380" s="26" t="s">
        <v>34</v>
      </c>
      <c r="G380" s="26" t="s">
        <v>193</v>
      </c>
      <c r="H380" s="26" t="s">
        <v>34</v>
      </c>
      <c r="I380" s="26">
        <v>0</v>
      </c>
      <c r="J380" s="26">
        <v>0</v>
      </c>
      <c r="K380" s="26">
        <v>9</v>
      </c>
      <c r="L380" s="27"/>
    </row>
    <row r="381" spans="1:12" ht="12.75">
      <c r="A381" s="24" t="s">
        <v>72</v>
      </c>
      <c r="B381" s="25" t="s">
        <v>73</v>
      </c>
      <c r="C381" s="26">
        <v>83</v>
      </c>
      <c r="D381" s="26">
        <v>9</v>
      </c>
      <c r="E381" s="26">
        <v>3</v>
      </c>
      <c r="F381" s="26" t="s">
        <v>34</v>
      </c>
      <c r="G381" s="26">
        <v>26</v>
      </c>
      <c r="H381" s="26" t="s">
        <v>34</v>
      </c>
      <c r="I381" s="26">
        <v>0</v>
      </c>
      <c r="J381" s="26">
        <v>0</v>
      </c>
      <c r="K381" s="26">
        <v>44</v>
      </c>
      <c r="L381" s="27"/>
    </row>
    <row r="382" spans="1:12" ht="12.75">
      <c r="A382" s="24" t="s">
        <v>74</v>
      </c>
      <c r="B382" s="25" t="s">
        <v>75</v>
      </c>
      <c r="C382" s="26">
        <v>47</v>
      </c>
      <c r="D382" s="26">
        <v>17</v>
      </c>
      <c r="E382" s="26" t="s">
        <v>34</v>
      </c>
      <c r="F382" s="26" t="s">
        <v>34</v>
      </c>
      <c r="G382" s="26">
        <v>8</v>
      </c>
      <c r="H382" s="26" t="s">
        <v>34</v>
      </c>
      <c r="I382" s="26">
        <v>13</v>
      </c>
      <c r="J382" s="26">
        <v>0</v>
      </c>
      <c r="K382" s="26">
        <v>9</v>
      </c>
      <c r="L382" s="27"/>
    </row>
    <row r="383" spans="1:12" ht="12.75">
      <c r="A383" s="24" t="s">
        <v>76</v>
      </c>
      <c r="B383" s="25" t="s">
        <v>77</v>
      </c>
      <c r="C383" s="26">
        <v>129</v>
      </c>
      <c r="D383" s="26">
        <v>21</v>
      </c>
      <c r="E383" s="26">
        <v>1</v>
      </c>
      <c r="F383" s="26">
        <v>2</v>
      </c>
      <c r="G383" s="26">
        <v>39</v>
      </c>
      <c r="H383" s="26" t="s">
        <v>34</v>
      </c>
      <c r="I383" s="26">
        <v>1</v>
      </c>
      <c r="J383" s="26">
        <v>0</v>
      </c>
      <c r="K383" s="26">
        <v>64</v>
      </c>
      <c r="L383" s="27"/>
    </row>
    <row r="384" spans="1:12" ht="12.75">
      <c r="A384" s="24" t="s">
        <v>78</v>
      </c>
      <c r="B384" s="25" t="s">
        <v>79</v>
      </c>
      <c r="C384" s="26">
        <v>5</v>
      </c>
      <c r="D384" s="26">
        <v>3</v>
      </c>
      <c r="E384" s="26">
        <v>0</v>
      </c>
      <c r="F384" s="26">
        <v>0</v>
      </c>
      <c r="G384" s="26">
        <v>2</v>
      </c>
      <c r="H384" s="26" t="s">
        <v>34</v>
      </c>
      <c r="I384" s="26">
        <v>0</v>
      </c>
      <c r="J384" s="26">
        <v>0</v>
      </c>
      <c r="K384" s="26">
        <v>0</v>
      </c>
      <c r="L384" s="27"/>
    </row>
    <row r="385" spans="1:12" ht="12.75">
      <c r="A385" s="24" t="s">
        <v>80</v>
      </c>
      <c r="B385" s="25" t="s">
        <v>81</v>
      </c>
      <c r="C385" s="26">
        <v>774</v>
      </c>
      <c r="D385" s="26">
        <v>22</v>
      </c>
      <c r="E385" s="26">
        <v>8</v>
      </c>
      <c r="F385" s="26">
        <v>8</v>
      </c>
      <c r="G385" s="26">
        <v>190</v>
      </c>
      <c r="H385" s="26">
        <v>12</v>
      </c>
      <c r="I385" s="26">
        <v>0</v>
      </c>
      <c r="J385" s="26">
        <v>0</v>
      </c>
      <c r="K385" s="26">
        <v>534</v>
      </c>
      <c r="L385" s="27"/>
    </row>
    <row r="386" spans="1:12" ht="12.75">
      <c r="A386" s="24" t="s">
        <v>82</v>
      </c>
      <c r="B386" s="25" t="s">
        <v>83</v>
      </c>
      <c r="C386" s="26">
        <v>742</v>
      </c>
      <c r="D386" s="26">
        <v>21</v>
      </c>
      <c r="E386" s="26">
        <v>7</v>
      </c>
      <c r="F386" s="26">
        <v>5</v>
      </c>
      <c r="G386" s="26">
        <v>171</v>
      </c>
      <c r="H386" s="26">
        <v>12</v>
      </c>
      <c r="I386" s="26">
        <v>0</v>
      </c>
      <c r="J386" s="26">
        <v>0</v>
      </c>
      <c r="K386" s="26">
        <v>526</v>
      </c>
      <c r="L386" s="27"/>
    </row>
    <row r="387" spans="1:12" ht="12.75">
      <c r="A387" s="24" t="s">
        <v>84</v>
      </c>
      <c r="B387" s="25" t="s">
        <v>85</v>
      </c>
      <c r="C387" s="26">
        <v>5</v>
      </c>
      <c r="D387" s="26">
        <v>-1</v>
      </c>
      <c r="E387" s="26">
        <v>0</v>
      </c>
      <c r="F387" s="26" t="s">
        <v>34</v>
      </c>
      <c r="G387" s="26" t="s">
        <v>34</v>
      </c>
      <c r="H387" s="26" t="s">
        <v>34</v>
      </c>
      <c r="I387" s="26">
        <v>0</v>
      </c>
      <c r="J387" s="26">
        <v>0</v>
      </c>
      <c r="K387" s="26">
        <v>6</v>
      </c>
      <c r="L387" s="27"/>
    </row>
    <row r="388" spans="1:12" ht="12.75">
      <c r="A388" s="24" t="s">
        <v>86</v>
      </c>
      <c r="B388" s="25" t="s">
        <v>87</v>
      </c>
      <c r="C388" s="26">
        <v>103</v>
      </c>
      <c r="D388" s="26">
        <v>32</v>
      </c>
      <c r="E388" s="26" t="s">
        <v>34</v>
      </c>
      <c r="F388" s="26" t="s">
        <v>34</v>
      </c>
      <c r="G388" s="26">
        <v>41</v>
      </c>
      <c r="H388" s="26" t="s">
        <v>34</v>
      </c>
      <c r="I388" s="26">
        <v>23</v>
      </c>
      <c r="J388" s="26">
        <v>0</v>
      </c>
      <c r="K388" s="26">
        <v>6</v>
      </c>
      <c r="L388" s="27"/>
    </row>
    <row r="389" spans="1:12" ht="12.75">
      <c r="A389" s="24" t="s">
        <v>88</v>
      </c>
      <c r="B389" s="25" t="s">
        <v>89</v>
      </c>
      <c r="C389" s="26" t="s">
        <v>34</v>
      </c>
      <c r="D389" s="26" t="s">
        <v>34</v>
      </c>
      <c r="E389" s="26">
        <v>0</v>
      </c>
      <c r="F389" s="26">
        <v>0</v>
      </c>
      <c r="G389" s="26" t="s">
        <v>34</v>
      </c>
      <c r="H389" s="26" t="s">
        <v>34</v>
      </c>
      <c r="I389" s="26">
        <v>0</v>
      </c>
      <c r="J389" s="26">
        <v>0</v>
      </c>
      <c r="K389" s="26">
        <v>0</v>
      </c>
      <c r="L389" s="27"/>
    </row>
    <row r="390" spans="1:12" ht="12.75">
      <c r="A390" s="24" t="s">
        <v>90</v>
      </c>
      <c r="B390" s="25" t="s">
        <v>91</v>
      </c>
      <c r="C390" s="26">
        <v>7</v>
      </c>
      <c r="D390" s="26">
        <v>7</v>
      </c>
      <c r="E390" s="26">
        <v>0</v>
      </c>
      <c r="F390" s="26">
        <v>0</v>
      </c>
      <c r="G390" s="26" t="s">
        <v>34</v>
      </c>
      <c r="H390" s="26">
        <v>0</v>
      </c>
      <c r="I390" s="26">
        <v>0</v>
      </c>
      <c r="J390" s="26">
        <v>0</v>
      </c>
      <c r="K390" s="26">
        <v>0</v>
      </c>
      <c r="L390" s="27"/>
    </row>
    <row r="391" spans="1:12" ht="12.75">
      <c r="A391" s="24" t="s">
        <v>92</v>
      </c>
      <c r="B391" s="25" t="s">
        <v>93</v>
      </c>
      <c r="C391" s="26">
        <v>25</v>
      </c>
      <c r="D391" s="26">
        <v>5</v>
      </c>
      <c r="E391" s="26">
        <v>0</v>
      </c>
      <c r="F391" s="26" t="s">
        <v>34</v>
      </c>
      <c r="G391" s="26">
        <v>12</v>
      </c>
      <c r="H391" s="26" t="s">
        <v>34</v>
      </c>
      <c r="I391" s="26">
        <v>7</v>
      </c>
      <c r="J391" s="26">
        <v>0</v>
      </c>
      <c r="K391" s="26">
        <v>1</v>
      </c>
      <c r="L391" s="27"/>
    </row>
    <row r="392" spans="1:12" ht="12.75">
      <c r="A392" s="24" t="s">
        <v>94</v>
      </c>
      <c r="B392" s="25" t="s">
        <v>95</v>
      </c>
      <c r="C392" s="26" t="s">
        <v>34</v>
      </c>
      <c r="D392" s="26" t="s">
        <v>34</v>
      </c>
      <c r="E392" s="26">
        <v>0</v>
      </c>
      <c r="F392" s="26">
        <v>0</v>
      </c>
      <c r="G392" s="26" t="s">
        <v>34</v>
      </c>
      <c r="H392" s="26" t="s">
        <v>34</v>
      </c>
      <c r="I392" s="26">
        <v>0</v>
      </c>
      <c r="J392" s="26">
        <v>0</v>
      </c>
      <c r="K392" s="26">
        <v>0</v>
      </c>
      <c r="L392" s="27"/>
    </row>
    <row r="393" spans="1:12" ht="12.75">
      <c r="A393" s="24" t="s">
        <v>96</v>
      </c>
      <c r="B393" s="25" t="s">
        <v>97</v>
      </c>
      <c r="C393" s="26">
        <v>39</v>
      </c>
      <c r="D393" s="26">
        <v>10</v>
      </c>
      <c r="E393" s="26" t="s">
        <v>34</v>
      </c>
      <c r="F393" s="26" t="s">
        <v>34</v>
      </c>
      <c r="G393" s="26">
        <v>10</v>
      </c>
      <c r="H393" s="26" t="s">
        <v>34</v>
      </c>
      <c r="I393" s="26">
        <v>16</v>
      </c>
      <c r="J393" s="26">
        <v>0</v>
      </c>
      <c r="K393" s="26">
        <v>2</v>
      </c>
      <c r="L393" s="27"/>
    </row>
    <row r="394" spans="1:12" ht="12.75">
      <c r="A394" s="24" t="s">
        <v>98</v>
      </c>
      <c r="B394" s="25" t="s">
        <v>99</v>
      </c>
      <c r="C394" s="26" t="s">
        <v>34</v>
      </c>
      <c r="D394" s="26" t="s">
        <v>34</v>
      </c>
      <c r="E394" s="26">
        <v>0</v>
      </c>
      <c r="F394" s="26">
        <v>0</v>
      </c>
      <c r="G394" s="26" t="s">
        <v>34</v>
      </c>
      <c r="H394" s="26" t="s">
        <v>34</v>
      </c>
      <c r="I394" s="26">
        <v>0</v>
      </c>
      <c r="J394" s="26">
        <v>0</v>
      </c>
      <c r="K394" s="26" t="s">
        <v>34</v>
      </c>
      <c r="L394" s="27"/>
    </row>
    <row r="395" spans="1:12" ht="12.75">
      <c r="A395" s="24" t="s">
        <v>100</v>
      </c>
      <c r="B395" s="25" t="s">
        <v>101</v>
      </c>
      <c r="C395" s="26">
        <v>2</v>
      </c>
      <c r="D395" s="26" t="s">
        <v>34</v>
      </c>
      <c r="E395" s="26">
        <v>0</v>
      </c>
      <c r="F395" s="26" t="s">
        <v>34</v>
      </c>
      <c r="G395" s="26" t="s">
        <v>34</v>
      </c>
      <c r="H395" s="26" t="s">
        <v>34</v>
      </c>
      <c r="I395" s="26">
        <v>0</v>
      </c>
      <c r="J395" s="26">
        <v>0</v>
      </c>
      <c r="K395" s="26">
        <v>1</v>
      </c>
      <c r="L395" s="27"/>
    </row>
    <row r="396" spans="1:12" ht="12.75">
      <c r="A396" s="24" t="s">
        <v>102</v>
      </c>
      <c r="B396" s="25" t="s">
        <v>103</v>
      </c>
      <c r="C396" s="26">
        <v>4</v>
      </c>
      <c r="D396" s="26">
        <v>1</v>
      </c>
      <c r="E396" s="26">
        <v>0</v>
      </c>
      <c r="F396" s="26" t="s">
        <v>34</v>
      </c>
      <c r="G396" s="26">
        <v>2</v>
      </c>
      <c r="H396" s="26" t="s">
        <v>34</v>
      </c>
      <c r="I396" s="26">
        <v>0</v>
      </c>
      <c r="J396" s="26">
        <v>0</v>
      </c>
      <c r="K396" s="26">
        <v>1</v>
      </c>
      <c r="L396" s="27"/>
    </row>
    <row r="397" spans="1:12" ht="12.75">
      <c r="A397" s="24" t="s">
        <v>104</v>
      </c>
      <c r="B397" s="25" t="s">
        <v>105</v>
      </c>
      <c r="C397" s="26">
        <v>3</v>
      </c>
      <c r="D397" s="26">
        <v>1</v>
      </c>
      <c r="E397" s="26">
        <v>0</v>
      </c>
      <c r="F397" s="26" t="s">
        <v>34</v>
      </c>
      <c r="G397" s="26">
        <v>1</v>
      </c>
      <c r="H397" s="26" t="s">
        <v>34</v>
      </c>
      <c r="I397" s="26">
        <v>0</v>
      </c>
      <c r="J397" s="26">
        <v>0</v>
      </c>
      <c r="K397" s="26" t="s">
        <v>55</v>
      </c>
      <c r="L397" s="27"/>
    </row>
    <row r="398" spans="1:12" ht="12.75">
      <c r="A398" s="24" t="s">
        <v>106</v>
      </c>
      <c r="B398" s="25" t="s">
        <v>107</v>
      </c>
      <c r="C398" s="26" t="s">
        <v>34</v>
      </c>
      <c r="D398" s="26" t="s">
        <v>34</v>
      </c>
      <c r="E398" s="26">
        <v>0</v>
      </c>
      <c r="F398" s="26">
        <v>0</v>
      </c>
      <c r="G398" s="26" t="s">
        <v>34</v>
      </c>
      <c r="H398" s="26" t="s">
        <v>34</v>
      </c>
      <c r="I398" s="26">
        <v>0</v>
      </c>
      <c r="J398" s="26">
        <v>0</v>
      </c>
      <c r="K398" s="26">
        <v>0</v>
      </c>
      <c r="L398" s="27"/>
    </row>
    <row r="399" spans="1:12" ht="12.75">
      <c r="A399" s="24" t="s">
        <v>108</v>
      </c>
      <c r="B399" s="25" t="s">
        <v>109</v>
      </c>
      <c r="C399" s="26">
        <v>0</v>
      </c>
      <c r="D399" s="26">
        <v>0</v>
      </c>
      <c r="E399" s="26">
        <v>0</v>
      </c>
      <c r="F399" s="26">
        <v>0</v>
      </c>
      <c r="G399" s="26">
        <v>0</v>
      </c>
      <c r="H399" s="26">
        <v>0</v>
      </c>
      <c r="I399" s="26">
        <v>0</v>
      </c>
      <c r="J399" s="26">
        <v>0</v>
      </c>
      <c r="K399" s="26">
        <v>0</v>
      </c>
      <c r="L399" s="27"/>
    </row>
    <row r="400" spans="1:12" ht="12.75">
      <c r="A400" s="24" t="s">
        <v>110</v>
      </c>
      <c r="B400" s="25" t="s">
        <v>111</v>
      </c>
      <c r="C400" s="26">
        <v>5</v>
      </c>
      <c r="D400" s="26">
        <v>1</v>
      </c>
      <c r="E400" s="26">
        <v>0</v>
      </c>
      <c r="F400" s="26" t="s">
        <v>34</v>
      </c>
      <c r="G400" s="26">
        <v>4</v>
      </c>
      <c r="H400" s="26" t="s">
        <v>34</v>
      </c>
      <c r="I400" s="26">
        <v>0</v>
      </c>
      <c r="J400" s="26">
        <v>0</v>
      </c>
      <c r="K400" s="26" t="s">
        <v>34</v>
      </c>
      <c r="L400" s="27"/>
    </row>
    <row r="401" spans="1:12" ht="12.75">
      <c r="A401" s="24" t="s">
        <v>112</v>
      </c>
      <c r="B401" s="25" t="s">
        <v>113</v>
      </c>
      <c r="C401" s="26" t="s">
        <v>193</v>
      </c>
      <c r="D401" s="26">
        <v>1</v>
      </c>
      <c r="E401" s="26">
        <v>0</v>
      </c>
      <c r="F401" s="26" t="s">
        <v>34</v>
      </c>
      <c r="G401" s="26" t="s">
        <v>193</v>
      </c>
      <c r="H401" s="26" t="s">
        <v>34</v>
      </c>
      <c r="I401" s="26">
        <v>0</v>
      </c>
      <c r="J401" s="26">
        <v>0</v>
      </c>
      <c r="K401" s="26" t="s">
        <v>34</v>
      </c>
      <c r="L401" s="27"/>
    </row>
    <row r="402" spans="1:12" ht="12.75">
      <c r="A402" s="24" t="s">
        <v>114</v>
      </c>
      <c r="B402" s="25" t="s">
        <v>115</v>
      </c>
      <c r="C402" s="26">
        <v>8</v>
      </c>
      <c r="D402" s="26">
        <v>3</v>
      </c>
      <c r="E402" s="26">
        <v>0</v>
      </c>
      <c r="F402" s="26" t="s">
        <v>34</v>
      </c>
      <c r="G402" s="26">
        <v>4</v>
      </c>
      <c r="H402" s="26" t="s">
        <v>34</v>
      </c>
      <c r="I402" s="26">
        <v>0</v>
      </c>
      <c r="J402" s="26">
        <v>0</v>
      </c>
      <c r="K402" s="26" t="s">
        <v>34</v>
      </c>
      <c r="L402" s="27"/>
    </row>
    <row r="403" spans="1:12" ht="12.75">
      <c r="A403" s="24" t="s">
        <v>116</v>
      </c>
      <c r="B403" s="25" t="s">
        <v>117</v>
      </c>
      <c r="C403" s="26">
        <v>5</v>
      </c>
      <c r="D403" s="26">
        <v>2</v>
      </c>
      <c r="E403" s="26">
        <v>0</v>
      </c>
      <c r="F403" s="26" t="s">
        <v>34</v>
      </c>
      <c r="G403" s="26">
        <v>3</v>
      </c>
      <c r="H403" s="26" t="s">
        <v>34</v>
      </c>
      <c r="I403" s="26">
        <v>0</v>
      </c>
      <c r="J403" s="26">
        <v>0</v>
      </c>
      <c r="K403" s="26" t="s">
        <v>34</v>
      </c>
      <c r="L403" s="27"/>
    </row>
    <row r="404" spans="1:12" ht="12.75">
      <c r="A404" s="24" t="s">
        <v>118</v>
      </c>
      <c r="B404" s="25" t="s">
        <v>119</v>
      </c>
      <c r="C404" s="26" t="s">
        <v>193</v>
      </c>
      <c r="D404" s="26">
        <v>1</v>
      </c>
      <c r="E404" s="26">
        <v>0</v>
      </c>
      <c r="F404" s="26" t="s">
        <v>34</v>
      </c>
      <c r="G404" s="26" t="s">
        <v>193</v>
      </c>
      <c r="H404" s="26" t="s">
        <v>34</v>
      </c>
      <c r="I404" s="26">
        <v>0</v>
      </c>
      <c r="J404" s="26">
        <v>0</v>
      </c>
      <c r="K404" s="26">
        <v>0</v>
      </c>
      <c r="L404" s="27"/>
    </row>
    <row r="405" spans="1:12" ht="12.75">
      <c r="A405" s="24" t="s">
        <v>120</v>
      </c>
      <c r="B405" s="25" t="s">
        <v>121</v>
      </c>
      <c r="C405" s="26">
        <v>18</v>
      </c>
      <c r="D405" s="26">
        <v>13</v>
      </c>
      <c r="E405" s="26">
        <v>0</v>
      </c>
      <c r="F405" s="26" t="s">
        <v>34</v>
      </c>
      <c r="G405" s="26">
        <v>4</v>
      </c>
      <c r="H405" s="26" t="s">
        <v>55</v>
      </c>
      <c r="I405" s="26">
        <v>0</v>
      </c>
      <c r="J405" s="26">
        <v>0</v>
      </c>
      <c r="K405" s="26" t="s">
        <v>34</v>
      </c>
      <c r="L405" s="27"/>
    </row>
    <row r="406" spans="1:12" ht="12.75">
      <c r="A406" s="24" t="s">
        <v>122</v>
      </c>
      <c r="B406" s="25" t="s">
        <v>123</v>
      </c>
      <c r="C406" s="26">
        <v>183</v>
      </c>
      <c r="D406" s="26">
        <v>22</v>
      </c>
      <c r="E406" s="26">
        <v>2</v>
      </c>
      <c r="F406" s="26" t="s">
        <v>55</v>
      </c>
      <c r="G406" s="26">
        <v>58</v>
      </c>
      <c r="H406" s="26" t="s">
        <v>34</v>
      </c>
      <c r="I406" s="26">
        <v>66</v>
      </c>
      <c r="J406" s="26">
        <v>2</v>
      </c>
      <c r="K406" s="26">
        <v>25</v>
      </c>
      <c r="L406" s="27"/>
    </row>
    <row r="407" spans="1:12" ht="12.75">
      <c r="A407" s="24" t="s">
        <v>124</v>
      </c>
      <c r="B407" s="25" t="s">
        <v>125</v>
      </c>
      <c r="C407" s="26">
        <v>8</v>
      </c>
      <c r="D407" s="26">
        <v>1</v>
      </c>
      <c r="E407" s="26">
        <v>1</v>
      </c>
      <c r="F407" s="26" t="s">
        <v>34</v>
      </c>
      <c r="G407" s="26">
        <v>6</v>
      </c>
      <c r="H407" s="26" t="s">
        <v>34</v>
      </c>
      <c r="I407" s="26">
        <v>0</v>
      </c>
      <c r="J407" s="26">
        <v>0</v>
      </c>
      <c r="K407" s="26" t="s">
        <v>34</v>
      </c>
      <c r="L407" s="27"/>
    </row>
    <row r="408" spans="1:12" ht="12.75">
      <c r="A408" s="24" t="s">
        <v>126</v>
      </c>
      <c r="B408" s="25" t="s">
        <v>127</v>
      </c>
      <c r="C408" s="26">
        <v>1</v>
      </c>
      <c r="D408" s="26" t="s">
        <v>34</v>
      </c>
      <c r="E408" s="26">
        <v>0</v>
      </c>
      <c r="F408" s="26" t="s">
        <v>34</v>
      </c>
      <c r="G408" s="26">
        <v>1</v>
      </c>
      <c r="H408" s="26" t="s">
        <v>34</v>
      </c>
      <c r="I408" s="26">
        <v>0</v>
      </c>
      <c r="J408" s="26">
        <v>0</v>
      </c>
      <c r="K408" s="26" t="s">
        <v>34</v>
      </c>
      <c r="L408" s="27"/>
    </row>
    <row r="409" spans="1:12" ht="12.75">
      <c r="A409" s="24" t="s">
        <v>128</v>
      </c>
      <c r="B409" s="25" t="s">
        <v>129</v>
      </c>
      <c r="C409" s="26">
        <v>14</v>
      </c>
      <c r="D409" s="26">
        <v>3</v>
      </c>
      <c r="E409" s="26">
        <v>0</v>
      </c>
      <c r="F409" s="26" t="s">
        <v>34</v>
      </c>
      <c r="G409" s="26">
        <v>11</v>
      </c>
      <c r="H409" s="26" t="s">
        <v>34</v>
      </c>
      <c r="I409" s="26">
        <v>0</v>
      </c>
      <c r="J409" s="26">
        <v>0</v>
      </c>
      <c r="K409" s="26" t="s">
        <v>34</v>
      </c>
      <c r="L409" s="27"/>
    </row>
    <row r="410" spans="1:12" ht="12.75">
      <c r="A410" s="24" t="s">
        <v>130</v>
      </c>
      <c r="B410" s="25" t="s">
        <v>131</v>
      </c>
      <c r="C410" s="26">
        <v>1</v>
      </c>
      <c r="D410" s="26">
        <v>1</v>
      </c>
      <c r="E410" s="26">
        <v>0</v>
      </c>
      <c r="F410" s="26" t="s">
        <v>34</v>
      </c>
      <c r="G410" s="26" t="s">
        <v>34</v>
      </c>
      <c r="H410" s="26" t="s">
        <v>34</v>
      </c>
      <c r="I410" s="26">
        <v>0</v>
      </c>
      <c r="J410" s="26">
        <v>0</v>
      </c>
      <c r="K410" s="26" t="s">
        <v>34</v>
      </c>
      <c r="L410" s="27"/>
    </row>
    <row r="411" spans="1:12" ht="12.75">
      <c r="A411" s="24" t="s">
        <v>132</v>
      </c>
      <c r="B411" s="25" t="s">
        <v>133</v>
      </c>
      <c r="C411" s="26">
        <v>89</v>
      </c>
      <c r="D411" s="26">
        <v>10</v>
      </c>
      <c r="E411" s="26">
        <v>0</v>
      </c>
      <c r="F411" s="26">
        <v>1</v>
      </c>
      <c r="G411" s="26">
        <v>4</v>
      </c>
      <c r="H411" s="26" t="s">
        <v>34</v>
      </c>
      <c r="I411" s="26">
        <v>54</v>
      </c>
      <c r="J411" s="26">
        <v>2</v>
      </c>
      <c r="K411" s="26">
        <v>18</v>
      </c>
      <c r="L411" s="27"/>
    </row>
    <row r="412" spans="1:12" ht="12.75">
      <c r="A412" s="24" t="s">
        <v>134</v>
      </c>
      <c r="B412" s="25" t="s">
        <v>135</v>
      </c>
      <c r="C412" s="26">
        <v>18</v>
      </c>
      <c r="D412" s="26">
        <v>1</v>
      </c>
      <c r="E412" s="26" t="s">
        <v>34</v>
      </c>
      <c r="F412" s="26" t="s">
        <v>34</v>
      </c>
      <c r="G412" s="26" t="s">
        <v>34</v>
      </c>
      <c r="H412" s="26" t="s">
        <v>34</v>
      </c>
      <c r="I412" s="26">
        <v>12</v>
      </c>
      <c r="J412" s="26">
        <v>0</v>
      </c>
      <c r="K412" s="26">
        <v>4</v>
      </c>
      <c r="L412" s="27"/>
    </row>
    <row r="413" spans="1:12" ht="12.75">
      <c r="A413" s="24" t="s">
        <v>136</v>
      </c>
      <c r="B413" s="25" t="s">
        <v>137</v>
      </c>
      <c r="C413" s="26">
        <v>26</v>
      </c>
      <c r="D413" s="26">
        <v>1</v>
      </c>
      <c r="E413" s="26">
        <v>0</v>
      </c>
      <c r="F413" s="26" t="s">
        <v>34</v>
      </c>
      <c r="G413" s="26">
        <v>22</v>
      </c>
      <c r="H413" s="26" t="s">
        <v>34</v>
      </c>
      <c r="I413" s="26">
        <v>0</v>
      </c>
      <c r="J413" s="26">
        <v>0</v>
      </c>
      <c r="K413" s="26">
        <v>2</v>
      </c>
      <c r="L413" s="27"/>
    </row>
    <row r="414" spans="1:12" ht="12.75">
      <c r="A414" s="24" t="s">
        <v>138</v>
      </c>
      <c r="B414" s="25" t="s">
        <v>139</v>
      </c>
      <c r="C414" s="26">
        <v>5</v>
      </c>
      <c r="D414" s="26">
        <v>2</v>
      </c>
      <c r="E414" s="26">
        <v>0</v>
      </c>
      <c r="F414" s="26" t="s">
        <v>34</v>
      </c>
      <c r="G414" s="26">
        <v>3</v>
      </c>
      <c r="H414" s="26" t="s">
        <v>34</v>
      </c>
      <c r="I414" s="26">
        <v>0</v>
      </c>
      <c r="J414" s="26">
        <v>0</v>
      </c>
      <c r="K414" s="26" t="s">
        <v>34</v>
      </c>
      <c r="L414" s="27"/>
    </row>
    <row r="415" spans="1:12" ht="12.75">
      <c r="A415" s="24" t="s">
        <v>140</v>
      </c>
      <c r="B415" s="25" t="s">
        <v>141</v>
      </c>
      <c r="C415" s="26">
        <v>91</v>
      </c>
      <c r="D415" s="26">
        <v>41</v>
      </c>
      <c r="E415" s="26">
        <v>0</v>
      </c>
      <c r="F415" s="26">
        <v>1</v>
      </c>
      <c r="G415" s="26">
        <v>46</v>
      </c>
      <c r="H415" s="26" t="s">
        <v>34</v>
      </c>
      <c r="I415" s="26">
        <v>0</v>
      </c>
      <c r="J415" s="26">
        <v>1</v>
      </c>
      <c r="K415" s="26">
        <v>3</v>
      </c>
      <c r="L415" s="27"/>
    </row>
    <row r="416" spans="1:12" ht="12.75">
      <c r="A416" s="24" t="s">
        <v>142</v>
      </c>
      <c r="B416" s="25" t="s">
        <v>143</v>
      </c>
      <c r="C416" s="26">
        <v>32</v>
      </c>
      <c r="D416" s="26">
        <v>11</v>
      </c>
      <c r="E416" s="26">
        <v>0</v>
      </c>
      <c r="F416" s="26" t="s">
        <v>34</v>
      </c>
      <c r="G416" s="26">
        <v>18</v>
      </c>
      <c r="H416" s="26" t="s">
        <v>34</v>
      </c>
      <c r="I416" s="26">
        <v>0</v>
      </c>
      <c r="J416" s="26" t="s">
        <v>34</v>
      </c>
      <c r="K416" s="26">
        <v>2</v>
      </c>
      <c r="L416" s="27"/>
    </row>
    <row r="417" spans="1:12" ht="12.75">
      <c r="A417" s="24" t="s">
        <v>144</v>
      </c>
      <c r="B417" s="25" t="s">
        <v>145</v>
      </c>
      <c r="C417" s="26" t="s">
        <v>34</v>
      </c>
      <c r="D417" s="26" t="s">
        <v>34</v>
      </c>
      <c r="E417" s="26">
        <v>0</v>
      </c>
      <c r="F417" s="26" t="s">
        <v>34</v>
      </c>
      <c r="G417" s="26" t="s">
        <v>34</v>
      </c>
      <c r="H417" s="26" t="s">
        <v>34</v>
      </c>
      <c r="I417" s="26">
        <v>0</v>
      </c>
      <c r="J417" s="26">
        <v>0</v>
      </c>
      <c r="K417" s="26" t="s">
        <v>34</v>
      </c>
      <c r="L417" s="27"/>
    </row>
    <row r="418" spans="1:12" ht="12.75">
      <c r="A418" s="24" t="s">
        <v>146</v>
      </c>
      <c r="B418" s="25" t="s">
        <v>147</v>
      </c>
      <c r="C418" s="26">
        <v>1</v>
      </c>
      <c r="D418" s="26">
        <v>1</v>
      </c>
      <c r="E418" s="26">
        <v>0</v>
      </c>
      <c r="F418" s="26" t="s">
        <v>34</v>
      </c>
      <c r="G418" s="26">
        <v>1</v>
      </c>
      <c r="H418" s="26" t="s">
        <v>34</v>
      </c>
      <c r="I418" s="26">
        <v>0</v>
      </c>
      <c r="J418" s="26">
        <v>0</v>
      </c>
      <c r="K418" s="26" t="s">
        <v>34</v>
      </c>
      <c r="L418" s="27"/>
    </row>
    <row r="419" spans="1:12" ht="12.75">
      <c r="A419" s="24" t="s">
        <v>148</v>
      </c>
      <c r="B419" s="25" t="s">
        <v>149</v>
      </c>
      <c r="C419" s="26">
        <v>22</v>
      </c>
      <c r="D419" s="26">
        <v>14</v>
      </c>
      <c r="E419" s="26">
        <v>0</v>
      </c>
      <c r="F419" s="26" t="s">
        <v>34</v>
      </c>
      <c r="G419" s="26">
        <v>8</v>
      </c>
      <c r="H419" s="26" t="s">
        <v>34</v>
      </c>
      <c r="I419" s="26">
        <v>0</v>
      </c>
      <c r="J419" s="26">
        <v>0</v>
      </c>
      <c r="K419" s="26" t="s">
        <v>34</v>
      </c>
      <c r="L419" s="27"/>
    </row>
    <row r="420" spans="1:12" ht="12.75">
      <c r="A420" s="24" t="s">
        <v>150</v>
      </c>
      <c r="B420" s="25" t="s">
        <v>151</v>
      </c>
      <c r="C420" s="26">
        <v>2</v>
      </c>
      <c r="D420" s="26" t="s">
        <v>34</v>
      </c>
      <c r="E420" s="26">
        <v>0</v>
      </c>
      <c r="F420" s="26" t="s">
        <v>34</v>
      </c>
      <c r="G420" s="26">
        <v>2</v>
      </c>
      <c r="H420" s="26" t="s">
        <v>34</v>
      </c>
      <c r="I420" s="26">
        <v>0</v>
      </c>
      <c r="J420" s="26">
        <v>0</v>
      </c>
      <c r="K420" s="26" t="s">
        <v>34</v>
      </c>
      <c r="L420" s="27"/>
    </row>
    <row r="421" spans="1:12" ht="12.75">
      <c r="A421" s="24" t="s">
        <v>152</v>
      </c>
      <c r="B421" s="25" t="s">
        <v>153</v>
      </c>
      <c r="C421" s="26">
        <v>3</v>
      </c>
      <c r="D421" s="26">
        <v>1</v>
      </c>
      <c r="E421" s="26">
        <v>0</v>
      </c>
      <c r="F421" s="26" t="s">
        <v>34</v>
      </c>
      <c r="G421" s="26">
        <v>2</v>
      </c>
      <c r="H421" s="26" t="s">
        <v>34</v>
      </c>
      <c r="I421" s="26">
        <v>0</v>
      </c>
      <c r="J421" s="26">
        <v>0</v>
      </c>
      <c r="K421" s="26" t="s">
        <v>34</v>
      </c>
      <c r="L421" s="27"/>
    </row>
    <row r="422" spans="1:12" ht="12.75">
      <c r="A422" s="24" t="s">
        <v>154</v>
      </c>
      <c r="B422" s="25" t="s">
        <v>155</v>
      </c>
      <c r="C422" s="26">
        <v>4</v>
      </c>
      <c r="D422" s="26">
        <v>1</v>
      </c>
      <c r="E422" s="26">
        <v>0</v>
      </c>
      <c r="F422" s="26" t="s">
        <v>34</v>
      </c>
      <c r="G422" s="26">
        <v>3</v>
      </c>
      <c r="H422" s="26" t="s">
        <v>34</v>
      </c>
      <c r="I422" s="26">
        <v>0</v>
      </c>
      <c r="J422" s="26">
        <v>0</v>
      </c>
      <c r="K422" s="26" t="s">
        <v>34</v>
      </c>
      <c r="L422" s="27"/>
    </row>
    <row r="423" spans="1:12" ht="12.75">
      <c r="A423" s="24" t="s">
        <v>156</v>
      </c>
      <c r="B423" s="25" t="s">
        <v>157</v>
      </c>
      <c r="C423" s="26">
        <v>26</v>
      </c>
      <c r="D423" s="26">
        <v>12</v>
      </c>
      <c r="E423" s="26">
        <v>0</v>
      </c>
      <c r="F423" s="26" t="s">
        <v>34</v>
      </c>
      <c r="G423" s="26">
        <v>14</v>
      </c>
      <c r="H423" s="26" t="s">
        <v>34</v>
      </c>
      <c r="I423" s="26">
        <v>0</v>
      </c>
      <c r="J423" s="26">
        <v>0</v>
      </c>
      <c r="K423" s="26" t="s">
        <v>34</v>
      </c>
      <c r="L423" s="27"/>
    </row>
    <row r="424" spans="1:12" ht="12.75">
      <c r="A424" s="24" t="s">
        <v>158</v>
      </c>
      <c r="B424" s="25" t="s">
        <v>159</v>
      </c>
      <c r="C424" s="26">
        <v>9</v>
      </c>
      <c r="D424" s="26">
        <v>3</v>
      </c>
      <c r="E424" s="26">
        <v>0</v>
      </c>
      <c r="F424" s="26" t="s">
        <v>34</v>
      </c>
      <c r="G424" s="26">
        <v>5</v>
      </c>
      <c r="H424" s="26" t="s">
        <v>34</v>
      </c>
      <c r="I424" s="26">
        <v>0</v>
      </c>
      <c r="J424" s="26">
        <v>1</v>
      </c>
      <c r="K424" s="26" t="s">
        <v>34</v>
      </c>
      <c r="L424" s="27"/>
    </row>
    <row r="425" spans="1:12" ht="12.75">
      <c r="A425" s="28" t="s">
        <v>160</v>
      </c>
      <c r="B425" s="25" t="s">
        <v>161</v>
      </c>
      <c r="C425" s="26">
        <v>2</v>
      </c>
      <c r="D425" s="26" t="s">
        <v>34</v>
      </c>
      <c r="E425" s="26">
        <v>0</v>
      </c>
      <c r="F425" s="26" t="s">
        <v>34</v>
      </c>
      <c r="G425" s="26">
        <v>1</v>
      </c>
      <c r="H425" s="26" t="s">
        <v>34</v>
      </c>
      <c r="I425" s="26">
        <v>0</v>
      </c>
      <c r="J425" s="26">
        <v>1</v>
      </c>
      <c r="K425" s="26" t="s">
        <v>34</v>
      </c>
      <c r="L425" s="27"/>
    </row>
    <row r="426" spans="1:12" ht="12.75">
      <c r="A426" s="28" t="s">
        <v>162</v>
      </c>
      <c r="B426" s="25" t="s">
        <v>163</v>
      </c>
      <c r="C426" s="26">
        <v>1</v>
      </c>
      <c r="D426" s="26" t="s">
        <v>34</v>
      </c>
      <c r="E426" s="26">
        <v>0</v>
      </c>
      <c r="F426" s="26">
        <v>0</v>
      </c>
      <c r="G426" s="26" t="s">
        <v>34</v>
      </c>
      <c r="H426" s="26" t="s">
        <v>34</v>
      </c>
      <c r="I426" s="26">
        <v>0</v>
      </c>
      <c r="J426" s="26">
        <v>0</v>
      </c>
      <c r="K426" s="26" t="s">
        <v>34</v>
      </c>
      <c r="L426" s="27"/>
    </row>
    <row r="427" spans="1:12" ht="12.75">
      <c r="A427" s="24" t="s">
        <v>164</v>
      </c>
      <c r="B427" s="25" t="s">
        <v>165</v>
      </c>
      <c r="C427" s="26">
        <v>1</v>
      </c>
      <c r="D427" s="26" t="s">
        <v>34</v>
      </c>
      <c r="E427" s="26">
        <v>0</v>
      </c>
      <c r="F427" s="26" t="s">
        <v>34</v>
      </c>
      <c r="G427" s="26">
        <v>1</v>
      </c>
      <c r="H427" s="26" t="s">
        <v>34</v>
      </c>
      <c r="I427" s="26">
        <v>0</v>
      </c>
      <c r="J427" s="26">
        <v>0</v>
      </c>
      <c r="K427" s="26" t="s">
        <v>34</v>
      </c>
      <c r="L427" s="27"/>
    </row>
    <row r="428" spans="1:12" ht="12.75">
      <c r="A428" s="24" t="s">
        <v>166</v>
      </c>
      <c r="B428" s="25" t="s">
        <v>167</v>
      </c>
      <c r="C428" s="26">
        <v>35</v>
      </c>
      <c r="D428" s="26">
        <v>18</v>
      </c>
      <c r="E428" s="26">
        <v>0</v>
      </c>
      <c r="F428" s="26" t="s">
        <v>55</v>
      </c>
      <c r="G428" s="26">
        <v>16</v>
      </c>
      <c r="H428" s="26" t="s">
        <v>34</v>
      </c>
      <c r="I428" s="26">
        <v>0</v>
      </c>
      <c r="J428" s="26">
        <v>0</v>
      </c>
      <c r="K428" s="26" t="s">
        <v>34</v>
      </c>
      <c r="L428" s="27"/>
    </row>
    <row r="429" spans="1:12" ht="12.75">
      <c r="A429" s="24" t="s">
        <v>168</v>
      </c>
      <c r="B429" s="25" t="s">
        <v>169</v>
      </c>
      <c r="C429" s="26">
        <v>7</v>
      </c>
      <c r="D429" s="26">
        <v>5</v>
      </c>
      <c r="E429" s="26">
        <v>0</v>
      </c>
      <c r="F429" s="26" t="s">
        <v>34</v>
      </c>
      <c r="G429" s="26">
        <v>2</v>
      </c>
      <c r="H429" s="26" t="s">
        <v>34</v>
      </c>
      <c r="I429" s="26">
        <v>0</v>
      </c>
      <c r="J429" s="26">
        <v>0</v>
      </c>
      <c r="K429" s="26" t="s">
        <v>34</v>
      </c>
      <c r="L429" s="27"/>
    </row>
    <row r="430" spans="1:12" ht="12.75">
      <c r="A430" s="24" t="s">
        <v>170</v>
      </c>
      <c r="B430" s="25" t="s">
        <v>171</v>
      </c>
      <c r="C430" s="26">
        <v>54</v>
      </c>
      <c r="D430" s="26">
        <v>36</v>
      </c>
      <c r="E430" s="26">
        <v>0</v>
      </c>
      <c r="F430" s="26" t="s">
        <v>34</v>
      </c>
      <c r="G430" s="26">
        <v>17</v>
      </c>
      <c r="H430" s="26" t="s">
        <v>34</v>
      </c>
      <c r="I430" s="26">
        <v>0</v>
      </c>
      <c r="J430" s="26">
        <v>0</v>
      </c>
      <c r="K430" s="26">
        <v>1</v>
      </c>
      <c r="L430" s="27"/>
    </row>
    <row r="431" spans="1:12" ht="12.75">
      <c r="A431" s="24" t="s">
        <v>172</v>
      </c>
      <c r="B431" s="25" t="s">
        <v>173</v>
      </c>
      <c r="C431" s="26">
        <v>32</v>
      </c>
      <c r="D431" s="26">
        <v>22</v>
      </c>
      <c r="E431" s="26">
        <v>0</v>
      </c>
      <c r="F431" s="26" t="s">
        <v>34</v>
      </c>
      <c r="G431" s="26">
        <v>9</v>
      </c>
      <c r="H431" s="26" t="s">
        <v>34</v>
      </c>
      <c r="I431" s="26">
        <v>0</v>
      </c>
      <c r="J431" s="26">
        <v>0</v>
      </c>
      <c r="K431" s="26">
        <v>1</v>
      </c>
      <c r="L431" s="27"/>
    </row>
    <row r="432" spans="1:12" ht="12.75">
      <c r="A432" s="24" t="s">
        <v>174</v>
      </c>
      <c r="B432" s="29" t="s">
        <v>175</v>
      </c>
      <c r="C432" s="26">
        <v>5</v>
      </c>
      <c r="D432" s="26">
        <v>2</v>
      </c>
      <c r="E432" s="26">
        <v>0</v>
      </c>
      <c r="F432" s="26" t="s">
        <v>34</v>
      </c>
      <c r="G432" s="26" t="s">
        <v>55</v>
      </c>
      <c r="H432" s="26" t="s">
        <v>34</v>
      </c>
      <c r="I432" s="26">
        <v>0</v>
      </c>
      <c r="J432" s="26">
        <v>0</v>
      </c>
      <c r="K432" s="26" t="s">
        <v>34</v>
      </c>
      <c r="L432" s="27"/>
    </row>
    <row r="433" spans="1:12" ht="12.75">
      <c r="A433" s="24" t="s">
        <v>176</v>
      </c>
      <c r="B433" s="25" t="s">
        <v>177</v>
      </c>
      <c r="C433" s="26">
        <v>36</v>
      </c>
      <c r="D433" s="26">
        <v>17</v>
      </c>
      <c r="E433" s="26">
        <v>0</v>
      </c>
      <c r="F433" s="26" t="s">
        <v>55</v>
      </c>
      <c r="G433" s="26">
        <v>17</v>
      </c>
      <c r="H433" s="26" t="s">
        <v>34</v>
      </c>
      <c r="I433" s="26">
        <v>0</v>
      </c>
      <c r="J433" s="26">
        <v>0</v>
      </c>
      <c r="K433" s="26" t="s">
        <v>34</v>
      </c>
      <c r="L433" s="27"/>
    </row>
    <row r="434" spans="1:12" ht="12.75">
      <c r="A434" s="24" t="s">
        <v>178</v>
      </c>
      <c r="B434" s="25" t="s">
        <v>179</v>
      </c>
      <c r="C434" s="26">
        <v>2</v>
      </c>
      <c r="D434" s="26">
        <v>1</v>
      </c>
      <c r="E434" s="26">
        <v>0</v>
      </c>
      <c r="F434" s="26" t="s">
        <v>34</v>
      </c>
      <c r="G434" s="26">
        <v>1</v>
      </c>
      <c r="H434" s="26" t="s">
        <v>34</v>
      </c>
      <c r="I434" s="26">
        <v>0</v>
      </c>
      <c r="J434" s="26">
        <v>0</v>
      </c>
      <c r="K434" s="26" t="s">
        <v>34</v>
      </c>
      <c r="L434" s="27"/>
    </row>
    <row r="435" spans="1:12" ht="12.75">
      <c r="A435" s="24" t="s">
        <v>180</v>
      </c>
      <c r="B435" s="25" t="s">
        <v>181</v>
      </c>
      <c r="C435" s="26" t="s">
        <v>34</v>
      </c>
      <c r="D435" s="26" t="s">
        <v>34</v>
      </c>
      <c r="E435" s="26">
        <v>0</v>
      </c>
      <c r="F435" s="26">
        <v>0</v>
      </c>
      <c r="G435" s="26" t="s">
        <v>34</v>
      </c>
      <c r="H435" s="26">
        <v>0</v>
      </c>
      <c r="I435" s="26">
        <v>0</v>
      </c>
      <c r="J435" s="26">
        <v>0</v>
      </c>
      <c r="K435" s="26">
        <v>0</v>
      </c>
      <c r="L435" s="27"/>
    </row>
    <row r="436" spans="1:12" ht="12.75">
      <c r="A436" s="24" t="s">
        <v>182</v>
      </c>
      <c r="B436" s="25" t="s">
        <v>183</v>
      </c>
      <c r="C436" s="26">
        <v>25</v>
      </c>
      <c r="D436" s="26">
        <v>14</v>
      </c>
      <c r="E436" s="26">
        <v>0</v>
      </c>
      <c r="F436" s="26" t="s">
        <v>34</v>
      </c>
      <c r="G436" s="26">
        <v>11</v>
      </c>
      <c r="H436" s="26" t="s">
        <v>34</v>
      </c>
      <c r="I436" s="26">
        <v>0</v>
      </c>
      <c r="J436" s="26">
        <v>0</v>
      </c>
      <c r="K436" s="26" t="s">
        <v>34</v>
      </c>
      <c r="L436" s="27"/>
    </row>
    <row r="437" spans="1:12" ht="12.75">
      <c r="A437" s="24" t="s">
        <v>184</v>
      </c>
      <c r="B437" s="25" t="s">
        <v>185</v>
      </c>
      <c r="C437" s="26">
        <v>6</v>
      </c>
      <c r="D437" s="26">
        <v>3</v>
      </c>
      <c r="E437" s="26">
        <v>0</v>
      </c>
      <c r="F437" s="26" t="s">
        <v>34</v>
      </c>
      <c r="G437" s="26">
        <v>2</v>
      </c>
      <c r="H437" s="26" t="s">
        <v>34</v>
      </c>
      <c r="I437" s="26">
        <v>0</v>
      </c>
      <c r="J437" s="26">
        <v>0</v>
      </c>
      <c r="K437" s="26" t="s">
        <v>34</v>
      </c>
      <c r="L437" s="27"/>
    </row>
    <row r="438" spans="1:12" ht="12.75">
      <c r="A438" s="24" t="s">
        <v>186</v>
      </c>
      <c r="B438" s="25" t="s">
        <v>187</v>
      </c>
      <c r="C438" s="26">
        <v>2</v>
      </c>
      <c r="D438" s="26">
        <v>2</v>
      </c>
      <c r="E438" s="26">
        <v>0</v>
      </c>
      <c r="F438" s="26">
        <v>0</v>
      </c>
      <c r="G438" s="26" t="s">
        <v>55</v>
      </c>
      <c r="H438" s="26" t="s">
        <v>34</v>
      </c>
      <c r="I438" s="26">
        <v>0</v>
      </c>
      <c r="J438" s="26">
        <v>0</v>
      </c>
      <c r="K438" s="26" t="s">
        <v>34</v>
      </c>
      <c r="L438" s="27"/>
    </row>
    <row r="439" spans="1:12" ht="12.75">
      <c r="A439" s="24" t="s">
        <v>188</v>
      </c>
      <c r="B439" s="25" t="s">
        <v>189</v>
      </c>
      <c r="C439" s="26">
        <v>7</v>
      </c>
      <c r="D439" s="26">
        <v>6</v>
      </c>
      <c r="E439" s="26">
        <v>0</v>
      </c>
      <c r="F439" s="26" t="s">
        <v>34</v>
      </c>
      <c r="G439" s="26">
        <v>2</v>
      </c>
      <c r="H439" s="26" t="s">
        <v>34</v>
      </c>
      <c r="I439" s="26">
        <v>0</v>
      </c>
      <c r="J439" s="26">
        <v>0</v>
      </c>
      <c r="K439" s="26" t="s">
        <v>34</v>
      </c>
      <c r="L439" s="27"/>
    </row>
    <row r="440" spans="1:12" ht="12.75">
      <c r="A440" s="25" t="s">
        <v>28</v>
      </c>
      <c r="B440" s="25" t="s">
        <v>19</v>
      </c>
      <c r="C440" s="26">
        <v>1944</v>
      </c>
      <c r="D440" s="26">
        <v>344</v>
      </c>
      <c r="E440" s="26">
        <v>18</v>
      </c>
      <c r="F440" s="26">
        <v>32</v>
      </c>
      <c r="G440" s="26">
        <v>648</v>
      </c>
      <c r="H440" s="26">
        <v>19</v>
      </c>
      <c r="I440" s="26">
        <v>126</v>
      </c>
      <c r="J440" s="26">
        <v>3</v>
      </c>
      <c r="K440" s="26">
        <v>754</v>
      </c>
      <c r="L440" s="27"/>
    </row>
    <row r="441" spans="1:11" ht="12.75">
      <c r="A441" s="25"/>
      <c r="B441" s="25"/>
      <c r="C441" s="26"/>
      <c r="D441" s="26"/>
      <c r="E441" s="26"/>
      <c r="F441" s="26"/>
      <c r="G441" s="26"/>
      <c r="H441" s="26"/>
      <c r="I441" s="26"/>
      <c r="J441" s="26"/>
      <c r="K441" s="26"/>
    </row>
    <row r="442" spans="1:11" ht="12.75">
      <c r="A442" s="25"/>
      <c r="B442" s="25"/>
      <c r="C442" s="26"/>
      <c r="D442" s="26"/>
      <c r="E442" s="26"/>
      <c r="F442" s="26"/>
      <c r="G442" s="26"/>
      <c r="H442" s="26"/>
      <c r="I442" s="26"/>
      <c r="J442" s="26"/>
      <c r="K442" s="26"/>
    </row>
    <row r="443" ht="12.75">
      <c r="A443" s="1" t="s">
        <v>196</v>
      </c>
    </row>
    <row r="444" ht="12.75">
      <c r="A444" s="1" t="s">
        <v>197</v>
      </c>
    </row>
    <row r="445" ht="12.75">
      <c r="A445" s="1" t="s">
        <v>198</v>
      </c>
    </row>
    <row r="446" ht="12.75">
      <c r="A446" s="1" t="s">
        <v>199</v>
      </c>
    </row>
    <row r="447" ht="12.75">
      <c r="A447" s="1" t="s">
        <v>200</v>
      </c>
    </row>
    <row r="448" ht="12.75">
      <c r="A448" s="1" t="s">
        <v>201</v>
      </c>
    </row>
    <row r="449" ht="12.75">
      <c r="A449" s="1" t="s">
        <v>202</v>
      </c>
    </row>
    <row r="450" spans="1:13" ht="12.75">
      <c r="A450" s="25" t="s">
        <v>203</v>
      </c>
      <c r="M450" s="59"/>
    </row>
    <row r="451" spans="1:13" ht="12.75">
      <c r="A451" s="25" t="s">
        <v>204</v>
      </c>
      <c r="M451" s="59"/>
    </row>
    <row r="452" spans="1:13" ht="12.75">
      <c r="A452" s="25" t="s">
        <v>205</v>
      </c>
      <c r="M452" s="59"/>
    </row>
    <row r="453" spans="1:13" ht="12.75">
      <c r="A453" s="25" t="s">
        <v>206</v>
      </c>
      <c r="M453" s="59"/>
    </row>
    <row r="454" spans="1:13" ht="12.75">
      <c r="A454" s="25" t="s">
        <v>207</v>
      </c>
      <c r="M454" s="59"/>
    </row>
    <row r="455" spans="1:13" ht="12.75">
      <c r="A455" s="25" t="s">
        <v>208</v>
      </c>
      <c r="M455" s="59"/>
    </row>
    <row r="456" spans="1:13" ht="12.75">
      <c r="A456" s="25" t="s">
        <v>209</v>
      </c>
      <c r="M456" s="59"/>
    </row>
    <row r="457" spans="1:13" ht="12.75">
      <c r="A457" s="25" t="s">
        <v>210</v>
      </c>
      <c r="M457" s="59"/>
    </row>
    <row r="458" spans="1:13" ht="12.75">
      <c r="A458" s="25" t="s">
        <v>211</v>
      </c>
      <c r="M458" s="59"/>
    </row>
    <row r="459" ht="12.75">
      <c r="A459" s="2" t="s">
        <v>212</v>
      </c>
    </row>
    <row r="460" ht="12.75">
      <c r="A460" s="2" t="s">
        <v>213</v>
      </c>
    </row>
    <row r="461" ht="12.75">
      <c r="A461" s="2" t="s">
        <v>214</v>
      </c>
    </row>
    <row r="462" spans="1:13" ht="12.75">
      <c r="A462" s="25" t="s">
        <v>215</v>
      </c>
      <c r="M462" s="59"/>
    </row>
    <row r="463" spans="1:13" ht="12.75">
      <c r="A463" s="25" t="s">
        <v>216</v>
      </c>
      <c r="M463" s="59"/>
    </row>
    <row r="464" spans="1:13" ht="12.75">
      <c r="A464" s="25" t="s">
        <v>217</v>
      </c>
      <c r="M464" s="59"/>
    </row>
    <row r="465" spans="1:13" ht="12.75">
      <c r="A465" s="25" t="s">
        <v>218</v>
      </c>
      <c r="M465" s="59"/>
    </row>
    <row r="466" spans="1:13" ht="12.75">
      <c r="A466" s="25" t="s">
        <v>219</v>
      </c>
      <c r="M466" s="59"/>
    </row>
    <row r="467" ht="12.75">
      <c r="A467" s="2" t="s">
        <v>220</v>
      </c>
    </row>
    <row r="468" ht="12.75">
      <c r="A468" s="2" t="s">
        <v>221</v>
      </c>
    </row>
    <row r="469" ht="12.75">
      <c r="A469" s="2" t="s">
        <v>222</v>
      </c>
    </row>
    <row r="470" ht="12.75">
      <c r="A470" s="2" t="s">
        <v>223</v>
      </c>
    </row>
    <row r="471" ht="12.75">
      <c r="A471" s="2" t="s">
        <v>224</v>
      </c>
    </row>
    <row r="472" ht="12.75">
      <c r="A472" s="2" t="s">
        <v>225</v>
      </c>
    </row>
    <row r="473" ht="12.75">
      <c r="A473" s="2" t="s">
        <v>226</v>
      </c>
    </row>
    <row r="474" ht="12.75">
      <c r="A474" s="2" t="s">
        <v>227</v>
      </c>
    </row>
    <row r="475" ht="12.75">
      <c r="A475" s="2" t="s">
        <v>228</v>
      </c>
    </row>
    <row r="476" ht="12.75">
      <c r="A476" s="2" t="s">
        <v>229</v>
      </c>
    </row>
    <row r="477" ht="12.75">
      <c r="A477" s="2" t="s">
        <v>230</v>
      </c>
    </row>
    <row r="478" ht="12.75">
      <c r="A478" s="2" t="s">
        <v>231</v>
      </c>
    </row>
    <row r="479" ht="12.75">
      <c r="A479" s="2" t="s">
        <v>232</v>
      </c>
    </row>
    <row r="480" ht="12.75">
      <c r="A480" s="2" t="s">
        <v>233</v>
      </c>
    </row>
    <row r="481" ht="12.75">
      <c r="A481" s="2" t="s">
        <v>234</v>
      </c>
    </row>
    <row r="482" ht="12.75">
      <c r="A482" s="2" t="s">
        <v>235</v>
      </c>
    </row>
    <row r="483" ht="12.75">
      <c r="A483" s="2" t="s">
        <v>236</v>
      </c>
    </row>
    <row r="484" ht="12.75">
      <c r="A484" s="2" t="s">
        <v>237</v>
      </c>
    </row>
    <row r="485" ht="12.75">
      <c r="A485" s="2" t="s">
        <v>238</v>
      </c>
    </row>
    <row r="486" ht="12.75">
      <c r="A486" s="2" t="s">
        <v>239</v>
      </c>
    </row>
    <row r="487" ht="12.75">
      <c r="A487" s="2" t="s">
        <v>240</v>
      </c>
    </row>
    <row r="488" ht="12.75">
      <c r="A488" s="2" t="s">
        <v>241</v>
      </c>
    </row>
    <row r="489" ht="12.75">
      <c r="A489" s="2" t="s">
        <v>242</v>
      </c>
    </row>
    <row r="490" ht="12.75">
      <c r="A490" s="25"/>
    </row>
    <row r="491" ht="12.75">
      <c r="A491" s="25"/>
    </row>
    <row r="492" ht="12.75">
      <c r="A492" s="25"/>
    </row>
    <row r="493" ht="12.75">
      <c r="A493" s="25"/>
    </row>
    <row r="494" ht="12.75">
      <c r="A494" s="25"/>
    </row>
    <row r="495" ht="12.75">
      <c r="A495" s="25"/>
    </row>
    <row r="496" ht="12.75">
      <c r="A496" s="25"/>
    </row>
    <row r="497" ht="12.75">
      <c r="A497" s="25"/>
    </row>
    <row r="498" ht="12.75">
      <c r="A498" s="25"/>
    </row>
    <row r="499" ht="12.75">
      <c r="A499" s="25"/>
    </row>
    <row r="500" ht="12.75">
      <c r="A500" s="25"/>
    </row>
    <row r="501" ht="12.75">
      <c r="A501" s="25"/>
    </row>
    <row r="502" ht="12.75">
      <c r="A502" s="25"/>
    </row>
    <row r="503" ht="12.75">
      <c r="A503" s="25"/>
    </row>
    <row r="504" spans="1:12" ht="12.75">
      <c r="A504" s="25"/>
      <c r="B504" s="60"/>
      <c r="C504" s="61"/>
      <c r="D504" s="61"/>
      <c r="E504" s="61"/>
      <c r="F504" s="61"/>
      <c r="G504" s="61"/>
      <c r="H504" s="62"/>
      <c r="I504" s="61"/>
      <c r="J504" s="61"/>
      <c r="K504" s="62"/>
      <c r="L504" s="59"/>
    </row>
    <row r="505" spans="1:12" ht="12.75">
      <c r="A505" s="25"/>
      <c r="B505" s="60"/>
      <c r="C505" s="62"/>
      <c r="D505" s="61"/>
      <c r="E505" s="61"/>
      <c r="F505" s="62"/>
      <c r="G505" s="61"/>
      <c r="H505" s="62"/>
      <c r="I505" s="61"/>
      <c r="J505" s="61"/>
      <c r="K505" s="62"/>
      <c r="L505" s="59"/>
    </row>
    <row r="506" spans="1:12" ht="12.75">
      <c r="A506" s="25"/>
      <c r="B506" s="60"/>
      <c r="C506" s="62"/>
      <c r="D506" s="61"/>
      <c r="E506" s="62"/>
      <c r="F506" s="62"/>
      <c r="G506" s="62"/>
      <c r="H506" s="62"/>
      <c r="I506" s="61"/>
      <c r="J506" s="61"/>
      <c r="K506" s="62"/>
      <c r="L506" s="59"/>
    </row>
    <row r="507" spans="1:12" ht="12.75">
      <c r="A507" s="25"/>
      <c r="B507" s="60"/>
      <c r="C507" s="61"/>
      <c r="D507" s="61"/>
      <c r="E507" s="62"/>
      <c r="F507" s="62"/>
      <c r="G507" s="62"/>
      <c r="H507" s="62"/>
      <c r="I507" s="61"/>
      <c r="J507" s="61"/>
      <c r="K507" s="61"/>
      <c r="L507" s="59"/>
    </row>
    <row r="508" spans="1:12" ht="12.75">
      <c r="A508" s="25"/>
      <c r="B508" s="60"/>
      <c r="C508" s="61"/>
      <c r="D508" s="61"/>
      <c r="E508" s="61"/>
      <c r="F508" s="62"/>
      <c r="G508" s="61"/>
      <c r="H508" s="62"/>
      <c r="I508" s="61"/>
      <c r="J508" s="61"/>
      <c r="K508" s="61"/>
      <c r="L508" s="59"/>
    </row>
    <row r="509" spans="1:12" ht="12.75">
      <c r="A509" s="25"/>
      <c r="B509" s="60"/>
      <c r="C509" s="61"/>
      <c r="D509" s="61"/>
      <c r="E509" s="62"/>
      <c r="F509" s="62"/>
      <c r="G509" s="61"/>
      <c r="H509" s="62"/>
      <c r="I509" s="61"/>
      <c r="J509" s="61"/>
      <c r="K509" s="62"/>
      <c r="L509" s="59"/>
    </row>
    <row r="510" spans="1:12" ht="12.75">
      <c r="A510" s="25"/>
      <c r="B510" s="60"/>
      <c r="C510" s="61"/>
      <c r="D510" s="61"/>
      <c r="E510" s="61"/>
      <c r="F510" s="62"/>
      <c r="G510" s="61"/>
      <c r="H510" s="62"/>
      <c r="I510" s="61"/>
      <c r="J510" s="61"/>
      <c r="K510" s="61"/>
      <c r="L510" s="59"/>
    </row>
    <row r="511" spans="1:12" ht="12.75">
      <c r="A511" s="25"/>
      <c r="B511" s="60"/>
      <c r="C511" s="62"/>
      <c r="D511" s="61"/>
      <c r="E511" s="61"/>
      <c r="F511" s="62"/>
      <c r="G511" s="61"/>
      <c r="H511" s="62"/>
      <c r="I511" s="61"/>
      <c r="J511" s="61"/>
      <c r="K511" s="62"/>
      <c r="L511" s="59"/>
    </row>
    <row r="512" spans="1:12" ht="12.75">
      <c r="A512" s="25"/>
      <c r="B512" s="60"/>
      <c r="C512" s="62"/>
      <c r="D512" s="61"/>
      <c r="E512" s="61"/>
      <c r="F512" s="62"/>
      <c r="G512" s="61"/>
      <c r="H512" s="62"/>
      <c r="I512" s="61"/>
      <c r="J512" s="61"/>
      <c r="K512" s="62"/>
      <c r="L512" s="59"/>
    </row>
    <row r="513" spans="1:12" ht="12.75">
      <c r="A513" s="25"/>
      <c r="B513" s="60"/>
      <c r="C513" s="61"/>
      <c r="D513" s="61"/>
      <c r="E513" s="62"/>
      <c r="F513" s="62"/>
      <c r="G513" s="62"/>
      <c r="H513" s="62"/>
      <c r="I513" s="61"/>
      <c r="J513" s="61"/>
      <c r="K513" s="62"/>
      <c r="L513" s="59"/>
    </row>
    <row r="514" spans="1:12" ht="12.75">
      <c r="A514" s="25"/>
      <c r="B514" s="60"/>
      <c r="C514" s="62"/>
      <c r="D514" s="62"/>
      <c r="E514" s="61"/>
      <c r="F514" s="61"/>
      <c r="G514" s="62"/>
      <c r="H514" s="61"/>
      <c r="I514" s="61"/>
      <c r="J514" s="61"/>
      <c r="K514" s="61"/>
      <c r="L514" s="59"/>
    </row>
    <row r="515" spans="1:12" ht="12.75">
      <c r="A515" s="25"/>
      <c r="B515" s="60"/>
      <c r="C515" s="62"/>
      <c r="D515" s="61"/>
      <c r="E515" s="62"/>
      <c r="F515" s="62"/>
      <c r="G515" s="61"/>
      <c r="H515" s="61"/>
      <c r="I515" s="61"/>
      <c r="J515" s="61"/>
      <c r="K515" s="62"/>
      <c r="L515" s="59"/>
    </row>
    <row r="516" spans="1:12" ht="12.75">
      <c r="A516" s="25"/>
      <c r="B516" s="60"/>
      <c r="C516" s="62"/>
      <c r="D516" s="62"/>
      <c r="E516" s="61"/>
      <c r="F516" s="62"/>
      <c r="G516" s="62"/>
      <c r="H516" s="62"/>
      <c r="I516" s="61"/>
      <c r="J516" s="61"/>
      <c r="K516" s="62"/>
      <c r="L516" s="59"/>
    </row>
    <row r="517" spans="1:12" ht="12.75">
      <c r="A517" s="25"/>
      <c r="B517" s="60"/>
      <c r="C517" s="61"/>
      <c r="D517" s="61"/>
      <c r="E517" s="62"/>
      <c r="F517" s="62"/>
      <c r="G517" s="61"/>
      <c r="H517" s="62"/>
      <c r="I517" s="62"/>
      <c r="J517" s="61"/>
      <c r="K517" s="62"/>
      <c r="L517" s="59"/>
    </row>
    <row r="518" spans="1:12" ht="12.75">
      <c r="A518" s="25"/>
      <c r="B518" s="60"/>
      <c r="C518" s="62"/>
      <c r="D518" s="61"/>
      <c r="E518" s="62"/>
      <c r="F518" s="61"/>
      <c r="G518" s="61"/>
      <c r="H518" s="62"/>
      <c r="I518" s="61"/>
      <c r="J518" s="61"/>
      <c r="K518" s="62"/>
      <c r="L518" s="59"/>
    </row>
    <row r="519" spans="1:12" ht="12.75">
      <c r="A519" s="25"/>
      <c r="B519" s="60"/>
      <c r="C519" s="62"/>
      <c r="D519" s="62"/>
      <c r="E519" s="61"/>
      <c r="F519" s="62"/>
      <c r="G519" s="61"/>
      <c r="H519" s="61"/>
      <c r="I519" s="62"/>
      <c r="J519" s="61"/>
      <c r="K519" s="62"/>
      <c r="L519" s="59"/>
    </row>
    <row r="520" spans="1:12" ht="12.75">
      <c r="A520" s="25"/>
      <c r="B520" s="60"/>
      <c r="C520" s="61"/>
      <c r="D520" s="61"/>
      <c r="E520" s="62"/>
      <c r="F520" s="62"/>
      <c r="G520" s="61"/>
      <c r="H520" s="62"/>
      <c r="I520" s="62"/>
      <c r="J520" s="61"/>
      <c r="K520" s="62"/>
      <c r="L520" s="59"/>
    </row>
    <row r="521" spans="1:12" ht="12.75">
      <c r="A521" s="25"/>
      <c r="B521" s="60"/>
      <c r="C521" s="62"/>
      <c r="D521" s="61"/>
      <c r="E521" s="62"/>
      <c r="F521" s="62"/>
      <c r="G521" s="62"/>
      <c r="H521" s="61"/>
      <c r="I521" s="61"/>
      <c r="J521" s="62"/>
      <c r="K521" s="62"/>
      <c r="L521" s="59"/>
    </row>
    <row r="522" spans="1:12" ht="12.75">
      <c r="A522" s="25"/>
      <c r="B522" s="60"/>
      <c r="C522" s="62"/>
      <c r="D522" s="61"/>
      <c r="E522" s="62"/>
      <c r="F522" s="62"/>
      <c r="G522" s="62"/>
      <c r="H522" s="61"/>
      <c r="I522" s="61"/>
      <c r="J522" s="61"/>
      <c r="K522" s="62"/>
      <c r="L522" s="59"/>
    </row>
    <row r="523" spans="1:12" ht="12.75">
      <c r="A523" s="25"/>
      <c r="B523" s="60"/>
      <c r="C523" s="62"/>
      <c r="D523" s="62"/>
      <c r="E523" s="61"/>
      <c r="F523" s="61"/>
      <c r="G523" s="61"/>
      <c r="H523" s="61"/>
      <c r="I523" s="61"/>
      <c r="J523" s="61"/>
      <c r="K523" s="61"/>
      <c r="L523" s="59"/>
    </row>
    <row r="524" spans="1:12" ht="12.75">
      <c r="A524" s="25"/>
      <c r="B524" s="60"/>
      <c r="C524" s="62"/>
      <c r="D524" s="61"/>
      <c r="E524" s="61"/>
      <c r="F524" s="62"/>
      <c r="G524" s="61"/>
      <c r="H524" s="62"/>
      <c r="I524" s="61"/>
      <c r="J524" s="61"/>
      <c r="K524" s="62"/>
      <c r="L524" s="59"/>
    </row>
    <row r="525" spans="1:12" ht="12.75">
      <c r="A525" s="25"/>
      <c r="B525" s="60"/>
      <c r="C525" s="61"/>
      <c r="D525" s="61"/>
      <c r="E525" s="61"/>
      <c r="F525" s="61"/>
      <c r="G525" s="61"/>
      <c r="H525" s="61"/>
      <c r="I525" s="61"/>
      <c r="J525" s="61"/>
      <c r="K525" s="62"/>
      <c r="L525" s="59"/>
    </row>
    <row r="526" spans="1:12" ht="12.75">
      <c r="A526" s="25"/>
      <c r="B526" s="60"/>
      <c r="C526" s="62"/>
      <c r="D526" s="61"/>
      <c r="E526" s="62"/>
      <c r="F526" s="61"/>
      <c r="G526" s="61"/>
      <c r="H526" s="61"/>
      <c r="I526" s="61"/>
      <c r="J526" s="61"/>
      <c r="K526" s="62"/>
      <c r="L526" s="59"/>
    </row>
    <row r="527" spans="1:12" ht="12.75">
      <c r="A527" s="25"/>
      <c r="B527" s="60"/>
      <c r="C527" s="61"/>
      <c r="D527" s="61"/>
      <c r="E527" s="61"/>
      <c r="F527" s="62"/>
      <c r="G527" s="61"/>
      <c r="H527" s="62"/>
      <c r="I527" s="61"/>
      <c r="J527" s="61"/>
      <c r="K527" s="62"/>
      <c r="L527" s="59"/>
    </row>
    <row r="528" spans="1:12" ht="12.75">
      <c r="A528" s="25"/>
      <c r="B528" s="60"/>
      <c r="C528" s="61"/>
      <c r="D528" s="61"/>
      <c r="E528" s="61"/>
      <c r="F528" s="61"/>
      <c r="G528" s="61"/>
      <c r="H528" s="62"/>
      <c r="I528" s="61"/>
      <c r="J528" s="61"/>
      <c r="K528" s="62"/>
      <c r="L528" s="59"/>
    </row>
    <row r="529" spans="1:12" ht="12.75">
      <c r="A529" s="25"/>
      <c r="B529" s="60"/>
      <c r="C529" s="61"/>
      <c r="D529" s="61"/>
      <c r="E529" s="61"/>
      <c r="F529" s="62"/>
      <c r="G529" s="62"/>
      <c r="H529" s="62"/>
      <c r="I529" s="61"/>
      <c r="J529" s="61"/>
      <c r="K529" s="62"/>
      <c r="L529" s="59"/>
    </row>
    <row r="530" spans="1:12" ht="12.75">
      <c r="A530" s="25"/>
      <c r="B530" s="60"/>
      <c r="C530" s="61"/>
      <c r="D530" s="61"/>
      <c r="E530" s="61"/>
      <c r="F530" s="61"/>
      <c r="G530" s="61"/>
      <c r="H530" s="62"/>
      <c r="I530" s="61"/>
      <c r="J530" s="62"/>
      <c r="K530" s="61"/>
      <c r="L530" s="59"/>
    </row>
    <row r="531" spans="3:12" ht="12.75">
      <c r="C531" s="61"/>
      <c r="D531" s="61"/>
      <c r="E531" s="61"/>
      <c r="F531" s="61"/>
      <c r="G531" s="61"/>
      <c r="H531" s="61"/>
      <c r="I531" s="61"/>
      <c r="J531" s="61"/>
      <c r="K531" s="61"/>
      <c r="L531" s="59"/>
    </row>
    <row r="532" spans="1:12" ht="12.75">
      <c r="A532" s="25"/>
      <c r="B532" s="60"/>
      <c r="C532" s="63"/>
      <c r="D532" s="61"/>
      <c r="E532" s="61"/>
      <c r="F532" s="61"/>
      <c r="G532" s="61"/>
      <c r="H532" s="61"/>
      <c r="I532" s="61"/>
      <c r="J532" s="61"/>
      <c r="K532" s="61"/>
      <c r="L532" s="59"/>
    </row>
    <row r="533" spans="3:12" ht="12.75">
      <c r="C533" s="61"/>
      <c r="D533" s="61"/>
      <c r="E533" s="61"/>
      <c r="F533" s="61"/>
      <c r="G533" s="61"/>
      <c r="H533" s="61"/>
      <c r="I533" s="61"/>
      <c r="J533" s="61"/>
      <c r="K533" s="61"/>
      <c r="L533" s="59"/>
    </row>
    <row r="534" spans="1:12" ht="12.75">
      <c r="A534" s="25"/>
      <c r="B534" s="60"/>
      <c r="C534" s="59"/>
      <c r="D534" s="59"/>
      <c r="E534" s="59"/>
      <c r="F534" s="59"/>
      <c r="G534" s="59"/>
      <c r="H534" s="59"/>
      <c r="I534" s="59"/>
      <c r="J534" s="59"/>
      <c r="K534" s="59"/>
      <c r="L534" s="59"/>
    </row>
    <row r="535" spans="1:12" ht="12.75">
      <c r="A535" s="25"/>
      <c r="B535" s="60"/>
      <c r="C535" s="61"/>
      <c r="D535" s="61"/>
      <c r="E535" s="61"/>
      <c r="F535" s="61"/>
      <c r="G535" s="61"/>
      <c r="H535" s="61"/>
      <c r="I535" s="61"/>
      <c r="J535" s="61"/>
      <c r="K535" s="61"/>
      <c r="L535" s="59"/>
    </row>
    <row r="536" spans="1:12" ht="12.75">
      <c r="A536" s="25"/>
      <c r="B536" s="60"/>
      <c r="C536" s="61"/>
      <c r="D536" s="61"/>
      <c r="E536" s="61"/>
      <c r="F536" s="62"/>
      <c r="G536" s="61"/>
      <c r="H536" s="61"/>
      <c r="I536" s="62"/>
      <c r="J536" s="61"/>
      <c r="K536" s="61"/>
      <c r="L536" s="59"/>
    </row>
    <row r="537" spans="1:12" ht="12.75">
      <c r="A537" s="25"/>
      <c r="B537" s="60"/>
      <c r="C537" s="62"/>
      <c r="D537" s="62"/>
      <c r="E537" s="61"/>
      <c r="F537" s="62"/>
      <c r="G537" s="62"/>
      <c r="H537" s="62"/>
      <c r="I537" s="61"/>
      <c r="J537" s="61"/>
      <c r="K537" s="62"/>
      <c r="L537" s="59"/>
    </row>
    <row r="538" spans="1:12" ht="12.75">
      <c r="A538" s="25"/>
      <c r="B538" s="60"/>
      <c r="C538" s="61"/>
      <c r="D538" s="61"/>
      <c r="E538" s="61"/>
      <c r="F538" s="62"/>
      <c r="G538" s="61"/>
      <c r="H538" s="62"/>
      <c r="I538" s="62"/>
      <c r="J538" s="61"/>
      <c r="K538" s="62"/>
      <c r="L538" s="59"/>
    </row>
    <row r="539" spans="1:12" ht="12.75">
      <c r="A539" s="25"/>
      <c r="B539" s="60"/>
      <c r="C539" s="61"/>
      <c r="D539" s="61"/>
      <c r="E539" s="62"/>
      <c r="F539" s="61"/>
      <c r="G539" s="61"/>
      <c r="H539" s="62"/>
      <c r="I539" s="61"/>
      <c r="J539" s="61"/>
      <c r="K539" s="62"/>
      <c r="L539" s="59"/>
    </row>
    <row r="540" spans="1:12" ht="12.75">
      <c r="A540" s="25"/>
      <c r="B540" s="60"/>
      <c r="C540" s="61"/>
      <c r="D540" s="61"/>
      <c r="E540" s="62"/>
      <c r="F540" s="62"/>
      <c r="G540" s="61"/>
      <c r="H540" s="62"/>
      <c r="I540" s="61"/>
      <c r="J540" s="61"/>
      <c r="K540" s="61"/>
      <c r="L540" s="59"/>
    </row>
    <row r="541" spans="1:12" ht="12.75">
      <c r="A541" s="25"/>
      <c r="B541" s="60"/>
      <c r="C541" s="61"/>
      <c r="D541" s="61"/>
      <c r="E541" s="62"/>
      <c r="F541" s="62"/>
      <c r="G541" s="62"/>
      <c r="H541" s="61"/>
      <c r="I541" s="61"/>
      <c r="J541" s="61"/>
      <c r="K541" s="61"/>
      <c r="L541" s="59"/>
    </row>
    <row r="542" spans="1:12" ht="12.75">
      <c r="A542" s="25"/>
      <c r="B542" s="60"/>
      <c r="C542" s="62"/>
      <c r="D542" s="61"/>
      <c r="E542" s="61"/>
      <c r="F542" s="62"/>
      <c r="G542" s="61"/>
      <c r="H542" s="62"/>
      <c r="I542" s="61"/>
      <c r="J542" s="61"/>
      <c r="K542" s="62"/>
      <c r="L542" s="59"/>
    </row>
    <row r="543" spans="1:12" ht="12.75">
      <c r="A543" s="25"/>
      <c r="B543" s="60"/>
      <c r="C543" s="61"/>
      <c r="D543" s="61"/>
      <c r="E543" s="61"/>
      <c r="F543" s="62"/>
      <c r="G543" s="61"/>
      <c r="H543" s="62"/>
      <c r="I543" s="61"/>
      <c r="J543" s="61"/>
      <c r="K543" s="62"/>
      <c r="L543" s="59"/>
    </row>
    <row r="544" spans="1:12" ht="12.75">
      <c r="A544" s="25"/>
      <c r="B544" s="60"/>
      <c r="C544" s="61"/>
      <c r="D544" s="61"/>
      <c r="E544" s="61"/>
      <c r="F544" s="62"/>
      <c r="G544" s="61"/>
      <c r="H544" s="61"/>
      <c r="I544" s="62"/>
      <c r="J544" s="61"/>
      <c r="K544" s="61"/>
      <c r="L544" s="59"/>
    </row>
    <row r="545" spans="1:12" ht="12.75">
      <c r="A545" s="25"/>
      <c r="B545" s="60"/>
      <c r="C545" s="61"/>
      <c r="D545" s="61"/>
      <c r="E545" s="61"/>
      <c r="F545" s="62"/>
      <c r="G545" s="61"/>
      <c r="H545" s="61"/>
      <c r="I545" s="62"/>
      <c r="J545" s="61"/>
      <c r="K545" s="61"/>
      <c r="L545" s="59"/>
    </row>
    <row r="546" spans="1:12" ht="12.75">
      <c r="A546" s="25"/>
      <c r="B546" s="60"/>
      <c r="C546" s="61"/>
      <c r="D546" s="61"/>
      <c r="E546" s="61"/>
      <c r="F546" s="62"/>
      <c r="G546" s="61"/>
      <c r="H546" s="61"/>
      <c r="I546" s="62"/>
      <c r="J546" s="61"/>
      <c r="K546" s="61"/>
      <c r="L546" s="59"/>
    </row>
    <row r="547" spans="1:12" ht="12.75">
      <c r="A547" s="25"/>
      <c r="B547" s="60"/>
      <c r="C547" s="61"/>
      <c r="D547" s="61"/>
      <c r="E547" s="61"/>
      <c r="F547" s="62"/>
      <c r="G547" s="61"/>
      <c r="H547" s="61"/>
      <c r="I547" s="62"/>
      <c r="J547" s="61"/>
      <c r="K547" s="62"/>
      <c r="L547" s="59"/>
    </row>
    <row r="548" spans="1:12" ht="12.75">
      <c r="A548" s="25"/>
      <c r="B548" s="60"/>
      <c r="C548" s="61"/>
      <c r="D548" s="61"/>
      <c r="E548" s="61"/>
      <c r="F548" s="61"/>
      <c r="G548" s="61"/>
      <c r="H548" s="62"/>
      <c r="I548" s="62"/>
      <c r="J548" s="61"/>
      <c r="K548" s="62"/>
      <c r="L548" s="59"/>
    </row>
    <row r="549" spans="1:12" ht="12.75">
      <c r="A549" s="25"/>
      <c r="B549" s="60"/>
      <c r="C549" s="61"/>
      <c r="D549" s="61"/>
      <c r="E549" s="61"/>
      <c r="F549" s="61"/>
      <c r="G549" s="61"/>
      <c r="H549" s="62"/>
      <c r="I549" s="61"/>
      <c r="J549" s="61"/>
      <c r="K549" s="62"/>
      <c r="L549" s="59"/>
    </row>
    <row r="550" spans="1:12" ht="12.75">
      <c r="A550" s="25"/>
      <c r="B550" s="60"/>
      <c r="C550" s="61"/>
      <c r="D550" s="62"/>
      <c r="E550" s="62"/>
      <c r="F550" s="62"/>
      <c r="G550" s="61"/>
      <c r="H550" s="62"/>
      <c r="I550" s="61"/>
      <c r="J550" s="61"/>
      <c r="K550" s="62"/>
      <c r="L550" s="59"/>
    </row>
    <row r="551" spans="1:12" ht="12.75">
      <c r="A551" s="25"/>
      <c r="B551" s="60"/>
      <c r="C551" s="61"/>
      <c r="D551" s="61"/>
      <c r="E551" s="61"/>
      <c r="F551" s="62"/>
      <c r="G551" s="61"/>
      <c r="H551" s="62"/>
      <c r="I551" s="61"/>
      <c r="J551" s="62"/>
      <c r="K551" s="61"/>
      <c r="L551" s="59"/>
    </row>
    <row r="552" spans="1:12" ht="12.75">
      <c r="A552" s="25"/>
      <c r="B552" s="60"/>
      <c r="C552" s="61"/>
      <c r="D552" s="61"/>
      <c r="E552" s="61"/>
      <c r="F552" s="62"/>
      <c r="G552" s="61"/>
      <c r="H552" s="62"/>
      <c r="I552" s="61"/>
      <c r="J552" s="61"/>
      <c r="K552" s="62"/>
      <c r="L552" s="59"/>
    </row>
    <row r="553" spans="1:12" ht="12.75">
      <c r="A553" s="25"/>
      <c r="B553" s="60"/>
      <c r="C553" s="61"/>
      <c r="D553" s="61"/>
      <c r="E553" s="61"/>
      <c r="F553" s="62"/>
      <c r="G553" s="62"/>
      <c r="H553" s="62"/>
      <c r="I553" s="61"/>
      <c r="J553" s="62"/>
      <c r="K553" s="61"/>
      <c r="L553" s="59"/>
    </row>
    <row r="554" spans="1:12" ht="12.75">
      <c r="A554" s="25"/>
      <c r="B554" s="60"/>
      <c r="C554" s="61"/>
      <c r="D554" s="61"/>
      <c r="E554" s="62"/>
      <c r="F554" s="61"/>
      <c r="G554" s="61"/>
      <c r="H554" s="61"/>
      <c r="I554" s="61"/>
      <c r="J554" s="61"/>
      <c r="K554" s="62"/>
      <c r="L554" s="59"/>
    </row>
    <row r="555" spans="1:12" ht="12.75">
      <c r="A555" s="25"/>
      <c r="B555" s="60"/>
      <c r="C555" s="62"/>
      <c r="D555" s="61"/>
      <c r="E555" s="61"/>
      <c r="F555" s="62"/>
      <c r="G555" s="62"/>
      <c r="H555" s="62"/>
      <c r="I555" s="62"/>
      <c r="J555" s="61"/>
      <c r="K555" s="61"/>
      <c r="L555" s="59"/>
    </row>
    <row r="556" spans="1:12" ht="12.75">
      <c r="A556" s="25"/>
      <c r="B556" s="60"/>
      <c r="C556" s="62"/>
      <c r="D556" s="61"/>
      <c r="E556" s="62"/>
      <c r="F556" s="62"/>
      <c r="G556" s="62"/>
      <c r="H556" s="62"/>
      <c r="I556" s="61"/>
      <c r="J556" s="62"/>
      <c r="K556" s="62"/>
      <c r="L556" s="59"/>
    </row>
    <row r="557" spans="1:12" ht="12.75">
      <c r="A557" s="25"/>
      <c r="B557" s="60"/>
      <c r="C557" s="62"/>
      <c r="D557" s="62"/>
      <c r="E557" s="62"/>
      <c r="F557" s="62"/>
      <c r="G557" s="62"/>
      <c r="H557" s="62"/>
      <c r="I557" s="62"/>
      <c r="J557" s="61"/>
      <c r="K557" s="62"/>
      <c r="L557" s="59"/>
    </row>
    <row r="558" spans="1:12" ht="12.75">
      <c r="A558" s="25"/>
      <c r="B558" s="60"/>
      <c r="C558" s="61"/>
      <c r="D558" s="61"/>
      <c r="E558" s="61"/>
      <c r="F558" s="62"/>
      <c r="G558" s="61"/>
      <c r="H558" s="61"/>
      <c r="I558" s="62"/>
      <c r="J558" s="62"/>
      <c r="K558" s="61"/>
      <c r="L558" s="59"/>
    </row>
    <row r="559" spans="1:12" ht="12.75">
      <c r="A559" s="25"/>
      <c r="B559" s="60"/>
      <c r="C559" s="61"/>
      <c r="D559" s="61"/>
      <c r="E559" s="61"/>
      <c r="F559" s="61"/>
      <c r="G559" s="61"/>
      <c r="H559" s="61"/>
      <c r="I559" s="61"/>
      <c r="J559" s="61"/>
      <c r="K559" s="61"/>
      <c r="L559" s="59"/>
    </row>
    <row r="560" spans="1:12" ht="12.75">
      <c r="A560" s="25"/>
      <c r="B560" s="60"/>
      <c r="C560" s="61"/>
      <c r="D560" s="61"/>
      <c r="E560" s="61"/>
      <c r="F560" s="61"/>
      <c r="G560" s="61"/>
      <c r="H560" s="61"/>
      <c r="I560" s="62"/>
      <c r="J560" s="62"/>
      <c r="K560" s="61"/>
      <c r="L560" s="59"/>
    </row>
    <row r="561" spans="1:12" ht="12.75">
      <c r="A561" s="25"/>
      <c r="B561" s="60"/>
      <c r="C561" s="61"/>
      <c r="D561" s="61"/>
      <c r="E561" s="61"/>
      <c r="F561" s="62"/>
      <c r="G561" s="61"/>
      <c r="H561" s="62"/>
      <c r="I561" s="62"/>
      <c r="J561" s="61"/>
      <c r="K561" s="62"/>
      <c r="L561" s="59"/>
    </row>
    <row r="562" spans="1:12" ht="12.75">
      <c r="A562" s="25"/>
      <c r="B562" s="60"/>
      <c r="C562" s="61"/>
      <c r="D562" s="61"/>
      <c r="E562" s="61"/>
      <c r="F562" s="61"/>
      <c r="G562" s="61"/>
      <c r="H562" s="62"/>
      <c r="I562" s="62"/>
      <c r="J562" s="61"/>
      <c r="K562" s="62"/>
      <c r="L562" s="59"/>
    </row>
    <row r="563" spans="1:12" ht="12.75">
      <c r="A563" s="25"/>
      <c r="B563" s="60"/>
      <c r="C563" s="61"/>
      <c r="D563" s="61"/>
      <c r="E563" s="61"/>
      <c r="F563" s="62"/>
      <c r="G563" s="62"/>
      <c r="H563" s="62"/>
      <c r="I563" s="62"/>
      <c r="J563" s="61"/>
      <c r="K563" s="62"/>
      <c r="L563" s="59"/>
    </row>
    <row r="564" spans="1:12" ht="12.75">
      <c r="A564" s="25"/>
      <c r="B564" s="60"/>
      <c r="C564" s="61"/>
      <c r="D564" s="61"/>
      <c r="E564" s="61"/>
      <c r="F564" s="61"/>
      <c r="G564" s="61"/>
      <c r="H564" s="62"/>
      <c r="I564" s="61"/>
      <c r="J564" s="62"/>
      <c r="K564" s="61"/>
      <c r="L564" s="59"/>
    </row>
    <row r="565" spans="3:12" ht="12.75">
      <c r="C565" s="61"/>
      <c r="D565" s="61"/>
      <c r="E565" s="61"/>
      <c r="F565" s="61"/>
      <c r="G565" s="61"/>
      <c r="H565" s="61"/>
      <c r="I565" s="61"/>
      <c r="J565" s="61"/>
      <c r="K565" s="61"/>
      <c r="L565" s="59"/>
    </row>
    <row r="566" spans="1:12" ht="12.75">
      <c r="A566" s="25"/>
      <c r="B566" s="60"/>
      <c r="C566" s="63"/>
      <c r="D566" s="61"/>
      <c r="E566" s="61"/>
      <c r="F566" s="61"/>
      <c r="G566" s="61"/>
      <c r="H566" s="61"/>
      <c r="I566" s="61"/>
      <c r="J566" s="61"/>
      <c r="K566" s="61"/>
      <c r="L566" s="59"/>
    </row>
    <row r="567" spans="3:12" ht="12.75">
      <c r="C567" s="61"/>
      <c r="D567" s="61"/>
      <c r="E567" s="61"/>
      <c r="F567" s="61"/>
      <c r="G567" s="61"/>
      <c r="H567" s="61"/>
      <c r="I567" s="61"/>
      <c r="J567" s="61"/>
      <c r="K567" s="61"/>
      <c r="L567" s="59"/>
    </row>
    <row r="568" spans="1:12" ht="12.75">
      <c r="A568" s="25"/>
      <c r="B568" s="60"/>
      <c r="C568" s="59"/>
      <c r="D568" s="59"/>
      <c r="E568" s="59"/>
      <c r="F568" s="59"/>
      <c r="G568" s="59"/>
      <c r="H568" s="59"/>
      <c r="I568" s="59"/>
      <c r="J568" s="59"/>
      <c r="K568" s="59"/>
      <c r="L568" s="59"/>
    </row>
    <row r="569" spans="1:12" ht="12.75">
      <c r="A569" s="25"/>
      <c r="B569" s="60"/>
      <c r="C569" s="61"/>
      <c r="D569" s="61"/>
      <c r="E569" s="61"/>
      <c r="F569" s="61"/>
      <c r="G569" s="61"/>
      <c r="H569" s="61"/>
      <c r="I569" s="61"/>
      <c r="J569" s="61"/>
      <c r="K569" s="61"/>
      <c r="L569" s="59"/>
    </row>
    <row r="570" spans="1:12" ht="12.75">
      <c r="A570" s="25"/>
      <c r="B570" s="60"/>
      <c r="C570" s="61"/>
      <c r="D570" s="61"/>
      <c r="E570" s="61"/>
      <c r="F570" s="62"/>
      <c r="G570" s="61"/>
      <c r="H570" s="62"/>
      <c r="I570" s="61"/>
      <c r="J570" s="62"/>
      <c r="K570" s="61"/>
      <c r="L570" s="59"/>
    </row>
    <row r="571" spans="1:12" ht="12.75">
      <c r="A571" s="25"/>
      <c r="B571" s="60"/>
      <c r="C571" s="62"/>
      <c r="D571" s="62"/>
      <c r="E571" s="61"/>
      <c r="F571" s="62"/>
      <c r="G571" s="62"/>
      <c r="H571" s="61"/>
      <c r="I571" s="61"/>
      <c r="J571" s="61"/>
      <c r="K571" s="62"/>
      <c r="L571" s="59"/>
    </row>
    <row r="572" spans="1:12" ht="12.75">
      <c r="A572" s="25"/>
      <c r="B572" s="60"/>
      <c r="C572" s="62"/>
      <c r="D572" s="62"/>
      <c r="E572" s="61"/>
      <c r="F572" s="62"/>
      <c r="G572" s="61"/>
      <c r="H572" s="62"/>
      <c r="I572" s="61"/>
      <c r="J572" s="61"/>
      <c r="K572" s="62"/>
      <c r="L572" s="59"/>
    </row>
    <row r="573" spans="1:12" ht="12.75">
      <c r="A573" s="25"/>
      <c r="B573" s="60"/>
      <c r="C573" s="62"/>
      <c r="D573" s="62"/>
      <c r="E573" s="61"/>
      <c r="F573" s="62"/>
      <c r="G573" s="61"/>
      <c r="H573" s="62"/>
      <c r="I573" s="61"/>
      <c r="J573" s="61"/>
      <c r="K573" s="62"/>
      <c r="L573" s="59"/>
    </row>
    <row r="574" spans="1:12" ht="12.75">
      <c r="A574" s="25"/>
      <c r="B574" s="60"/>
      <c r="C574" s="62"/>
      <c r="D574" s="61"/>
      <c r="E574" s="62"/>
      <c r="F574" s="62"/>
      <c r="G574" s="61"/>
      <c r="H574" s="62"/>
      <c r="I574" s="62"/>
      <c r="J574" s="61"/>
      <c r="K574" s="62"/>
      <c r="L574" s="59"/>
    </row>
    <row r="575" spans="1:12" ht="12.75">
      <c r="A575" s="25"/>
      <c r="B575" s="60"/>
      <c r="C575" s="62"/>
      <c r="D575" s="61"/>
      <c r="E575" s="61"/>
      <c r="F575" s="62"/>
      <c r="G575" s="61"/>
      <c r="H575" s="62"/>
      <c r="I575" s="61"/>
      <c r="J575" s="61"/>
      <c r="K575" s="62"/>
      <c r="L575" s="59"/>
    </row>
    <row r="576" spans="1:12" ht="12.75">
      <c r="A576" s="25"/>
      <c r="B576" s="60"/>
      <c r="C576" s="61"/>
      <c r="D576" s="61"/>
      <c r="E576" s="61"/>
      <c r="F576" s="62"/>
      <c r="G576" s="61"/>
      <c r="H576" s="62"/>
      <c r="I576" s="61"/>
      <c r="J576" s="61"/>
      <c r="K576" s="61"/>
      <c r="L576" s="59"/>
    </row>
    <row r="577" spans="1:12" ht="12.75">
      <c r="A577" s="25"/>
      <c r="B577" s="60"/>
      <c r="C577" s="61"/>
      <c r="D577" s="61"/>
      <c r="E577" s="62"/>
      <c r="F577" s="62"/>
      <c r="G577" s="61"/>
      <c r="H577" s="62"/>
      <c r="I577" s="61"/>
      <c r="J577" s="61"/>
      <c r="K577" s="62"/>
      <c r="L577" s="59"/>
    </row>
    <row r="578" spans="1:12" ht="12.75">
      <c r="A578" s="25"/>
      <c r="B578" s="60"/>
      <c r="C578" s="61"/>
      <c r="D578" s="61"/>
      <c r="E578" s="62"/>
      <c r="F578" s="62"/>
      <c r="G578" s="61"/>
      <c r="H578" s="62"/>
      <c r="I578" s="61"/>
      <c r="J578" s="62"/>
      <c r="K578" s="62"/>
      <c r="L578" s="59"/>
    </row>
    <row r="579" spans="1:12" ht="12.75">
      <c r="A579" s="25"/>
      <c r="B579" s="60"/>
      <c r="C579" s="61"/>
      <c r="D579" s="61"/>
      <c r="E579" s="62"/>
      <c r="F579" s="62"/>
      <c r="G579" s="61"/>
      <c r="H579" s="62"/>
      <c r="I579" s="62"/>
      <c r="J579" s="62"/>
      <c r="K579" s="62"/>
      <c r="L579" s="59"/>
    </row>
    <row r="580" spans="1:12" ht="12.75">
      <c r="A580" s="25"/>
      <c r="B580" s="60"/>
      <c r="C580" s="61"/>
      <c r="D580" s="61"/>
      <c r="E580" s="62"/>
      <c r="F580" s="62"/>
      <c r="G580" s="61"/>
      <c r="H580" s="62"/>
      <c r="I580" s="62"/>
      <c r="J580" s="61"/>
      <c r="K580" s="62"/>
      <c r="L580" s="59"/>
    </row>
    <row r="581" spans="1:12" ht="12.75">
      <c r="A581" s="25"/>
      <c r="B581" s="60"/>
      <c r="C581" s="61"/>
      <c r="D581" s="61"/>
      <c r="E581" s="62"/>
      <c r="F581" s="61"/>
      <c r="G581" s="62"/>
      <c r="H581" s="62"/>
      <c r="I581" s="62"/>
      <c r="J581" s="61"/>
      <c r="K581" s="61"/>
      <c r="L581" s="59"/>
    </row>
    <row r="582" spans="1:12" ht="12.75">
      <c r="A582" s="25"/>
      <c r="B582" s="60"/>
      <c r="C582" s="61"/>
      <c r="D582" s="61"/>
      <c r="E582" s="62"/>
      <c r="F582" s="62"/>
      <c r="G582" s="61"/>
      <c r="H582" s="62"/>
      <c r="I582" s="61"/>
      <c r="J582" s="61"/>
      <c r="K582" s="61"/>
      <c r="L582" s="59"/>
    </row>
    <row r="583" spans="1:12" ht="12.75">
      <c r="A583" s="25"/>
      <c r="B583" s="60"/>
      <c r="C583" s="61"/>
      <c r="D583" s="61"/>
      <c r="E583" s="61"/>
      <c r="F583" s="62"/>
      <c r="G583" s="61"/>
      <c r="H583" s="62"/>
      <c r="I583" s="62"/>
      <c r="J583" s="61"/>
      <c r="K583" s="61"/>
      <c r="L583" s="59"/>
    </row>
    <row r="584" spans="1:12" ht="12.75">
      <c r="A584" s="25"/>
      <c r="B584" s="60"/>
      <c r="C584" s="62"/>
      <c r="D584" s="62"/>
      <c r="E584" s="62"/>
      <c r="F584" s="62"/>
      <c r="G584" s="62"/>
      <c r="H584" s="62"/>
      <c r="I584" s="61"/>
      <c r="J584" s="61"/>
      <c r="K584" s="62"/>
      <c r="L584" s="59"/>
    </row>
    <row r="585" spans="1:12" ht="12.75">
      <c r="A585" s="25"/>
      <c r="B585" s="60"/>
      <c r="C585" s="61"/>
      <c r="D585" s="61"/>
      <c r="E585" s="62"/>
      <c r="F585" s="62"/>
      <c r="G585" s="61"/>
      <c r="H585" s="62"/>
      <c r="I585" s="61"/>
      <c r="J585" s="62"/>
      <c r="K585" s="61"/>
      <c r="L585" s="59"/>
    </row>
    <row r="586" spans="1:12" ht="12.75">
      <c r="A586" s="25"/>
      <c r="B586" s="60"/>
      <c r="C586" s="62"/>
      <c r="D586" s="61"/>
      <c r="E586" s="62"/>
      <c r="F586" s="62"/>
      <c r="G586" s="62"/>
      <c r="H586" s="62"/>
      <c r="I586" s="61"/>
      <c r="J586" s="61"/>
      <c r="K586" s="62"/>
      <c r="L586" s="59"/>
    </row>
    <row r="587" spans="1:12" ht="12.75">
      <c r="A587" s="25"/>
      <c r="B587" s="60"/>
      <c r="C587" s="62"/>
      <c r="D587" s="61"/>
      <c r="E587" s="61"/>
      <c r="F587" s="62"/>
      <c r="G587" s="62"/>
      <c r="H587" s="62"/>
      <c r="I587" s="61"/>
      <c r="J587" s="61"/>
      <c r="K587" s="61"/>
      <c r="L587" s="59"/>
    </row>
    <row r="588" spans="1:12" ht="12.75">
      <c r="A588" s="25"/>
      <c r="B588" s="60"/>
      <c r="C588" s="61"/>
      <c r="D588" s="61"/>
      <c r="E588" s="61"/>
      <c r="F588" s="62"/>
      <c r="G588" s="61"/>
      <c r="H588" s="62"/>
      <c r="I588" s="61"/>
      <c r="J588" s="62"/>
      <c r="K588" s="61"/>
      <c r="L588" s="59"/>
    </row>
    <row r="589" spans="1:12" ht="12.75">
      <c r="A589" s="25"/>
      <c r="B589" s="60"/>
      <c r="C589" s="61"/>
      <c r="D589" s="61"/>
      <c r="E589" s="61"/>
      <c r="F589" s="62"/>
      <c r="G589" s="61"/>
      <c r="H589" s="62"/>
      <c r="I589" s="62"/>
      <c r="J589" s="61"/>
      <c r="K589" s="61"/>
      <c r="L589" s="59"/>
    </row>
    <row r="590" spans="1:12" ht="12.75">
      <c r="A590" s="25"/>
      <c r="B590" s="60"/>
      <c r="C590" s="62"/>
      <c r="D590" s="61"/>
      <c r="E590" s="61"/>
      <c r="F590" s="61"/>
      <c r="G590" s="61"/>
      <c r="H590" s="62"/>
      <c r="I590" s="61"/>
      <c r="J590" s="62"/>
      <c r="K590" s="62"/>
      <c r="L590" s="59"/>
    </row>
    <row r="591" spans="1:12" ht="12.75">
      <c r="A591" s="25"/>
      <c r="B591" s="60"/>
      <c r="C591" s="62"/>
      <c r="D591" s="62"/>
      <c r="E591" s="61"/>
      <c r="F591" s="62"/>
      <c r="G591" s="61"/>
      <c r="H591" s="62"/>
      <c r="I591" s="61"/>
      <c r="J591" s="61"/>
      <c r="K591" s="62"/>
      <c r="L591" s="59"/>
    </row>
    <row r="592" spans="1:12" ht="12.75">
      <c r="A592" s="25"/>
      <c r="B592" s="60"/>
      <c r="C592" s="61"/>
      <c r="D592" s="61"/>
      <c r="E592" s="62"/>
      <c r="F592" s="62"/>
      <c r="G592" s="61"/>
      <c r="H592" s="62"/>
      <c r="I592" s="62"/>
      <c r="J592" s="62"/>
      <c r="K592" s="61"/>
      <c r="L592" s="59"/>
    </row>
    <row r="593" spans="1:12" ht="12.75">
      <c r="A593" s="25"/>
      <c r="B593" s="60"/>
      <c r="C593" s="61"/>
      <c r="D593" s="61"/>
      <c r="E593" s="62"/>
      <c r="F593" s="61"/>
      <c r="G593" s="61"/>
      <c r="H593" s="62"/>
      <c r="I593" s="61"/>
      <c r="J593" s="61"/>
      <c r="K593" s="62"/>
      <c r="L593" s="59"/>
    </row>
    <row r="594" spans="1:12" ht="12.75">
      <c r="A594" s="25"/>
      <c r="B594" s="60"/>
      <c r="C594" s="61"/>
      <c r="D594" s="61"/>
      <c r="E594" s="62"/>
      <c r="F594" s="62"/>
      <c r="G594" s="61"/>
      <c r="H594" s="62"/>
      <c r="I594" s="62"/>
      <c r="J594" s="61"/>
      <c r="K594" s="62"/>
      <c r="L594" s="59"/>
    </row>
    <row r="595" spans="1:12" ht="12.75">
      <c r="A595" s="25"/>
      <c r="B595" s="60"/>
      <c r="C595" s="61"/>
      <c r="D595" s="61"/>
      <c r="E595" s="62"/>
      <c r="F595" s="61"/>
      <c r="G595" s="61"/>
      <c r="H595" s="62"/>
      <c r="I595" s="61"/>
      <c r="J595" s="62"/>
      <c r="K595" s="61"/>
      <c r="L595" s="59"/>
    </row>
    <row r="596" spans="1:12" ht="12.75">
      <c r="A596" s="25"/>
      <c r="B596" s="60"/>
      <c r="C596" s="62"/>
      <c r="D596" s="61"/>
      <c r="E596" s="61"/>
      <c r="F596" s="62"/>
      <c r="G596" s="62"/>
      <c r="H596" s="62"/>
      <c r="I596" s="61"/>
      <c r="J596" s="61"/>
      <c r="K596" s="62"/>
      <c r="L596" s="59"/>
    </row>
    <row r="597" spans="1:12" ht="12.75">
      <c r="A597" s="25"/>
      <c r="B597" s="60"/>
      <c r="C597" s="62"/>
      <c r="D597" s="61"/>
      <c r="E597" s="61"/>
      <c r="F597" s="62"/>
      <c r="G597" s="62"/>
      <c r="H597" s="62"/>
      <c r="I597" s="62"/>
      <c r="J597" s="61"/>
      <c r="K597" s="62"/>
      <c r="L597" s="59"/>
    </row>
    <row r="598" spans="1:12" ht="12.75">
      <c r="A598" s="25"/>
      <c r="B598" s="60"/>
      <c r="C598" s="62"/>
      <c r="D598" s="61"/>
      <c r="E598" s="62"/>
      <c r="F598" s="62"/>
      <c r="G598" s="61"/>
      <c r="H598" s="61"/>
      <c r="I598" s="61"/>
      <c r="J598" s="61"/>
      <c r="K598" s="61"/>
      <c r="L598" s="59"/>
    </row>
    <row r="599" spans="3:12" ht="12.75">
      <c r="C599" s="61"/>
      <c r="D599" s="61"/>
      <c r="E599" s="61"/>
      <c r="F599" s="61"/>
      <c r="G599" s="61"/>
      <c r="H599" s="61"/>
      <c r="I599" s="61"/>
      <c r="J599" s="61"/>
      <c r="K599" s="61"/>
      <c r="L599" s="59"/>
    </row>
    <row r="600" spans="1:12" ht="12.75">
      <c r="A600" s="25"/>
      <c r="B600" s="60"/>
      <c r="C600" s="63"/>
      <c r="D600" s="61"/>
      <c r="E600" s="61"/>
      <c r="F600" s="61"/>
      <c r="G600" s="61"/>
      <c r="H600" s="61"/>
      <c r="I600" s="61"/>
      <c r="J600" s="61"/>
      <c r="K600" s="61"/>
      <c r="L600" s="59"/>
    </row>
    <row r="601" spans="3:12" ht="12.75">
      <c r="C601" s="61"/>
      <c r="D601" s="61"/>
      <c r="E601" s="61"/>
      <c r="F601" s="61"/>
      <c r="G601" s="61"/>
      <c r="H601" s="61"/>
      <c r="I601" s="61"/>
      <c r="J601" s="61"/>
      <c r="K601" s="61"/>
      <c r="L601" s="59"/>
    </row>
    <row r="602" spans="1:12" ht="12.75">
      <c r="A602" s="25"/>
      <c r="B602" s="60"/>
      <c r="C602" s="59"/>
      <c r="D602" s="59"/>
      <c r="E602" s="59"/>
      <c r="F602" s="59"/>
      <c r="G602" s="59"/>
      <c r="H602" s="59"/>
      <c r="I602" s="59"/>
      <c r="J602" s="59"/>
      <c r="K602" s="59"/>
      <c r="L602" s="59"/>
    </row>
    <row r="603" spans="1:12" ht="12.75">
      <c r="A603" s="25"/>
      <c r="B603" s="60"/>
      <c r="C603" s="61"/>
      <c r="D603" s="61"/>
      <c r="E603" s="61"/>
      <c r="F603" s="61"/>
      <c r="G603" s="61"/>
      <c r="H603" s="61"/>
      <c r="I603" s="61"/>
      <c r="J603" s="61"/>
      <c r="K603" s="61"/>
      <c r="L603" s="59"/>
    </row>
    <row r="604" spans="1:12" ht="12.75">
      <c r="A604" s="25"/>
      <c r="B604" s="60"/>
      <c r="C604" s="61"/>
      <c r="D604" s="61"/>
      <c r="E604" s="61"/>
      <c r="F604" s="62"/>
      <c r="G604" s="61"/>
      <c r="H604" s="62"/>
      <c r="I604" s="61"/>
      <c r="J604" s="62"/>
      <c r="K604" s="61"/>
      <c r="L604" s="59"/>
    </row>
    <row r="605" spans="1:12" ht="12.75">
      <c r="A605" s="25"/>
      <c r="B605" s="60"/>
      <c r="C605" s="61"/>
      <c r="D605" s="61"/>
      <c r="E605" s="61"/>
      <c r="F605" s="61"/>
      <c r="G605" s="61"/>
      <c r="H605" s="61"/>
      <c r="I605" s="61"/>
      <c r="J605" s="61"/>
      <c r="K605" s="61"/>
      <c r="L605" s="59"/>
    </row>
    <row r="606" spans="1:12" ht="12.75">
      <c r="A606" s="25"/>
      <c r="B606" s="60"/>
      <c r="C606" s="62"/>
      <c r="D606" s="62"/>
      <c r="E606" s="61"/>
      <c r="F606" s="62"/>
      <c r="G606" s="62"/>
      <c r="H606" s="62"/>
      <c r="I606" s="61"/>
      <c r="J606" s="61"/>
      <c r="K606" s="62"/>
      <c r="L606" s="59"/>
    </row>
    <row r="607" spans="1:12" ht="12.75">
      <c r="A607" s="25"/>
      <c r="B607" s="60"/>
      <c r="C607" s="62"/>
      <c r="D607" s="62"/>
      <c r="E607" s="61"/>
      <c r="F607" s="61"/>
      <c r="G607" s="61"/>
      <c r="H607" s="62"/>
      <c r="I607" s="61"/>
      <c r="J607" s="61"/>
      <c r="K607" s="61"/>
      <c r="L607" s="59"/>
    </row>
    <row r="608" spans="1:12" ht="12.75">
      <c r="A608" s="25"/>
      <c r="B608" s="60"/>
      <c r="C608" s="62"/>
      <c r="D608" s="61"/>
      <c r="E608" s="62"/>
      <c r="F608" s="61"/>
      <c r="G608" s="61"/>
      <c r="H608" s="62"/>
      <c r="I608" s="61"/>
      <c r="J608" s="61"/>
      <c r="K608" s="62"/>
      <c r="L608" s="59"/>
    </row>
    <row r="609" spans="1:12" ht="12.75">
      <c r="A609" s="25"/>
      <c r="B609" s="60"/>
      <c r="C609" s="62"/>
      <c r="D609" s="61"/>
      <c r="E609" s="61"/>
      <c r="F609" s="62"/>
      <c r="G609" s="61"/>
      <c r="H609" s="62"/>
      <c r="I609" s="61"/>
      <c r="J609" s="61"/>
      <c r="K609" s="62"/>
      <c r="L609" s="59"/>
    </row>
    <row r="610" spans="1:12" ht="12.75">
      <c r="A610" s="25"/>
      <c r="B610" s="60"/>
      <c r="C610" s="62"/>
      <c r="D610" s="61"/>
      <c r="E610" s="61"/>
      <c r="F610" s="62"/>
      <c r="G610" s="61"/>
      <c r="H610" s="62"/>
      <c r="I610" s="62"/>
      <c r="J610" s="61"/>
      <c r="K610" s="62"/>
      <c r="L610" s="59"/>
    </row>
    <row r="611" spans="1:12" ht="12.75">
      <c r="A611" s="25"/>
      <c r="B611" s="60"/>
      <c r="C611" s="61"/>
      <c r="D611" s="61"/>
      <c r="E611" s="61"/>
      <c r="F611" s="62"/>
      <c r="G611" s="61"/>
      <c r="H611" s="61"/>
      <c r="I611" s="61"/>
      <c r="J611" s="61"/>
      <c r="K611" s="62"/>
      <c r="L611" s="59"/>
    </row>
    <row r="612" spans="1:12" ht="12.75">
      <c r="A612" s="25"/>
      <c r="B612" s="60"/>
      <c r="C612" s="61"/>
      <c r="D612" s="61"/>
      <c r="E612" s="62"/>
      <c r="F612" s="62"/>
      <c r="G612" s="61"/>
      <c r="H612" s="62"/>
      <c r="I612" s="62"/>
      <c r="J612" s="62"/>
      <c r="K612" s="62"/>
      <c r="L612" s="59"/>
    </row>
    <row r="613" spans="1:12" ht="12.75">
      <c r="A613" s="25"/>
      <c r="B613" s="60"/>
      <c r="C613" s="62"/>
      <c r="D613" s="61"/>
      <c r="E613" s="62"/>
      <c r="F613" s="62"/>
      <c r="G613" s="61"/>
      <c r="H613" s="62"/>
      <c r="I613" s="61"/>
      <c r="J613" s="62"/>
      <c r="K613" s="61"/>
      <c r="L613" s="59"/>
    </row>
    <row r="614" spans="1:12" ht="12.75">
      <c r="A614" s="25"/>
      <c r="B614" s="60"/>
      <c r="C614" s="62"/>
      <c r="D614" s="61"/>
      <c r="E614" s="62"/>
      <c r="F614" s="62"/>
      <c r="G614" s="61"/>
      <c r="H614" s="62"/>
      <c r="I614" s="62"/>
      <c r="J614" s="61"/>
      <c r="K614" s="62"/>
      <c r="L614" s="59"/>
    </row>
    <row r="615" spans="1:12" ht="12.75">
      <c r="A615" s="25"/>
      <c r="B615" s="60"/>
      <c r="C615" s="61"/>
      <c r="D615" s="61"/>
      <c r="E615" s="62"/>
      <c r="F615" s="62"/>
      <c r="G615" s="62"/>
      <c r="H615" s="62"/>
      <c r="I615" s="62"/>
      <c r="J615" s="61"/>
      <c r="K615" s="61"/>
      <c r="L615" s="59"/>
    </row>
    <row r="616" spans="1:12" ht="12.75">
      <c r="A616" s="25"/>
      <c r="B616" s="60"/>
      <c r="C616" s="61"/>
      <c r="D616" s="61"/>
      <c r="E616" s="62"/>
      <c r="F616" s="62"/>
      <c r="G616" s="61"/>
      <c r="H616" s="62"/>
      <c r="I616" s="62"/>
      <c r="J616" s="61"/>
      <c r="K616" s="61"/>
      <c r="L616" s="59"/>
    </row>
    <row r="617" spans="1:12" ht="12.75">
      <c r="A617" s="25"/>
      <c r="B617" s="60"/>
      <c r="C617" s="61"/>
      <c r="D617" s="61"/>
      <c r="E617" s="62"/>
      <c r="F617" s="61"/>
      <c r="G617" s="61"/>
      <c r="H617" s="62"/>
      <c r="I617" s="61"/>
      <c r="J617" s="61"/>
      <c r="K617" s="62"/>
      <c r="L617" s="59"/>
    </row>
    <row r="618" spans="1:12" ht="12.75">
      <c r="A618" s="25"/>
      <c r="B618" s="60"/>
      <c r="C618" s="62"/>
      <c r="D618" s="62"/>
      <c r="E618" s="62"/>
      <c r="F618" s="62"/>
      <c r="G618" s="62"/>
      <c r="H618" s="62"/>
      <c r="I618" s="61"/>
      <c r="J618" s="61"/>
      <c r="K618" s="62"/>
      <c r="L618" s="59"/>
    </row>
    <row r="619" spans="1:12" ht="12.75">
      <c r="A619" s="25"/>
      <c r="B619" s="60"/>
      <c r="C619" s="61"/>
      <c r="D619" s="61"/>
      <c r="E619" s="62"/>
      <c r="F619" s="62"/>
      <c r="G619" s="61"/>
      <c r="H619" s="62"/>
      <c r="I619" s="61"/>
      <c r="J619" s="62"/>
      <c r="K619" s="61"/>
      <c r="L619" s="59"/>
    </row>
    <row r="620" spans="1:12" ht="12.75">
      <c r="A620" s="25"/>
      <c r="B620" s="60"/>
      <c r="C620" s="61"/>
      <c r="D620" s="61"/>
      <c r="E620" s="61"/>
      <c r="F620" s="62"/>
      <c r="G620" s="61"/>
      <c r="H620" s="62"/>
      <c r="I620" s="61"/>
      <c r="J620" s="61"/>
      <c r="K620" s="62"/>
      <c r="L620" s="59"/>
    </row>
    <row r="621" spans="1:12" ht="12.75">
      <c r="A621" s="25"/>
      <c r="B621" s="60"/>
      <c r="C621" s="61"/>
      <c r="D621" s="61"/>
      <c r="E621" s="61"/>
      <c r="F621" s="62"/>
      <c r="G621" s="61"/>
      <c r="H621" s="62"/>
      <c r="I621" s="61"/>
      <c r="J621" s="61"/>
      <c r="K621" s="61"/>
      <c r="L621" s="59"/>
    </row>
    <row r="622" spans="1:12" ht="12.75">
      <c r="A622" s="25"/>
      <c r="B622" s="60"/>
      <c r="C622" s="61"/>
      <c r="D622" s="61"/>
      <c r="E622" s="62"/>
      <c r="F622" s="62"/>
      <c r="G622" s="61"/>
      <c r="H622" s="62"/>
      <c r="I622" s="61"/>
      <c r="J622" s="62"/>
      <c r="K622" s="61"/>
      <c r="L622" s="59"/>
    </row>
    <row r="623" spans="1:12" ht="12.75">
      <c r="A623" s="25"/>
      <c r="B623" s="60"/>
      <c r="C623" s="61"/>
      <c r="D623" s="61"/>
      <c r="E623" s="62"/>
      <c r="F623" s="62"/>
      <c r="G623" s="61"/>
      <c r="H623" s="61"/>
      <c r="I623" s="62"/>
      <c r="J623" s="62"/>
      <c r="K623" s="61"/>
      <c r="L623" s="59"/>
    </row>
    <row r="624" spans="1:12" ht="12.75">
      <c r="A624" s="25"/>
      <c r="B624" s="60"/>
      <c r="C624" s="62"/>
      <c r="D624" s="61"/>
      <c r="E624" s="61"/>
      <c r="F624" s="61"/>
      <c r="G624" s="62"/>
      <c r="H624" s="61"/>
      <c r="I624" s="62"/>
      <c r="J624" s="62"/>
      <c r="K624" s="62"/>
      <c r="L624" s="59"/>
    </row>
    <row r="625" spans="1:12" ht="12.75">
      <c r="A625" s="25"/>
      <c r="B625" s="60"/>
      <c r="C625" s="62"/>
      <c r="D625" s="62"/>
      <c r="E625" s="61"/>
      <c r="F625" s="62"/>
      <c r="G625" s="62"/>
      <c r="H625" s="62"/>
      <c r="I625" s="61"/>
      <c r="J625" s="61"/>
      <c r="K625" s="62"/>
      <c r="L625" s="59"/>
    </row>
    <row r="626" spans="1:12" ht="12.75">
      <c r="A626" s="25"/>
      <c r="B626" s="60"/>
      <c r="C626" s="61"/>
      <c r="D626" s="61"/>
      <c r="E626" s="62"/>
      <c r="F626" s="62"/>
      <c r="G626" s="61"/>
      <c r="H626" s="62"/>
      <c r="I626" s="62"/>
      <c r="J626" s="61"/>
      <c r="K626" s="62"/>
      <c r="L626" s="59"/>
    </row>
    <row r="627" spans="1:12" ht="12.75">
      <c r="A627" s="25"/>
      <c r="B627" s="60"/>
      <c r="C627" s="61"/>
      <c r="D627" s="61"/>
      <c r="E627" s="62"/>
      <c r="F627" s="61"/>
      <c r="G627" s="61"/>
      <c r="H627" s="62"/>
      <c r="I627" s="61"/>
      <c r="J627" s="61"/>
      <c r="K627" s="62"/>
      <c r="L627" s="59"/>
    </row>
    <row r="628" spans="1:12" ht="12.75">
      <c r="A628" s="25"/>
      <c r="B628" s="60"/>
      <c r="C628" s="61"/>
      <c r="D628" s="61"/>
      <c r="E628" s="61"/>
      <c r="F628" s="62"/>
      <c r="G628" s="61"/>
      <c r="H628" s="61"/>
      <c r="I628" s="61"/>
      <c r="J628" s="61"/>
      <c r="K628" s="62"/>
      <c r="L628" s="59"/>
    </row>
    <row r="629" spans="1:12" ht="12.75">
      <c r="A629" s="25"/>
      <c r="B629" s="60"/>
      <c r="C629" s="61"/>
      <c r="D629" s="61"/>
      <c r="E629" s="62"/>
      <c r="F629" s="62"/>
      <c r="G629" s="61"/>
      <c r="H629" s="62"/>
      <c r="I629" s="61"/>
      <c r="J629" s="62"/>
      <c r="K629" s="61"/>
      <c r="L629" s="59"/>
    </row>
    <row r="630" spans="1:12" ht="12.75">
      <c r="A630" s="25"/>
      <c r="B630" s="60"/>
      <c r="C630" s="62"/>
      <c r="D630" s="61"/>
      <c r="E630" s="62"/>
      <c r="F630" s="62"/>
      <c r="G630" s="62"/>
      <c r="H630" s="61"/>
      <c r="I630" s="61"/>
      <c r="J630" s="61"/>
      <c r="K630" s="62"/>
      <c r="L630" s="59"/>
    </row>
    <row r="631" spans="1:12" ht="12.75">
      <c r="A631" s="25"/>
      <c r="B631" s="60"/>
      <c r="C631" s="62"/>
      <c r="D631" s="61"/>
      <c r="E631" s="61"/>
      <c r="F631" s="62"/>
      <c r="G631" s="62"/>
      <c r="H631" s="62"/>
      <c r="I631" s="61"/>
      <c r="J631" s="61"/>
      <c r="K631" s="62"/>
      <c r="L631" s="59"/>
    </row>
    <row r="632" spans="1:12" ht="12.75">
      <c r="A632" s="25"/>
      <c r="B632" s="60"/>
      <c r="C632" s="62"/>
      <c r="D632" s="61"/>
      <c r="E632" s="62"/>
      <c r="F632" s="62"/>
      <c r="G632" s="61"/>
      <c r="H632" s="61"/>
      <c r="I632" s="61"/>
      <c r="J632" s="61"/>
      <c r="K632" s="61"/>
      <c r="L632" s="59"/>
    </row>
    <row r="633" spans="3:12" ht="12.75">
      <c r="C633" s="61"/>
      <c r="D633" s="61"/>
      <c r="E633" s="61"/>
      <c r="F633" s="61"/>
      <c r="G633" s="61"/>
      <c r="H633" s="61"/>
      <c r="I633" s="61"/>
      <c r="J633" s="61"/>
      <c r="K633" s="61"/>
      <c r="L633" s="59"/>
    </row>
    <row r="634" spans="1:12" ht="12.75">
      <c r="A634" s="25"/>
      <c r="B634" s="60"/>
      <c r="C634" s="63"/>
      <c r="D634" s="61"/>
      <c r="E634" s="61"/>
      <c r="F634" s="61"/>
      <c r="G634" s="61"/>
      <c r="H634" s="61"/>
      <c r="I634" s="61"/>
      <c r="J634" s="61"/>
      <c r="K634" s="61"/>
      <c r="L634" s="59"/>
    </row>
    <row r="635" spans="3:12" ht="12.75">
      <c r="C635" s="61"/>
      <c r="D635" s="61"/>
      <c r="E635" s="61"/>
      <c r="F635" s="61"/>
      <c r="G635" s="61"/>
      <c r="H635" s="61"/>
      <c r="I635" s="61"/>
      <c r="J635" s="61"/>
      <c r="K635" s="61"/>
      <c r="L635" s="59"/>
    </row>
    <row r="636" spans="1:12" ht="12.75">
      <c r="A636" s="25"/>
      <c r="B636" s="60"/>
      <c r="C636" s="59"/>
      <c r="D636" s="59"/>
      <c r="E636" s="59"/>
      <c r="F636" s="59"/>
      <c r="G636" s="59"/>
      <c r="H636" s="59"/>
      <c r="I636" s="59"/>
      <c r="J636" s="59"/>
      <c r="K636" s="59"/>
      <c r="L636" s="59"/>
    </row>
    <row r="637" spans="1:12" ht="12.75">
      <c r="A637" s="25"/>
      <c r="B637" s="60"/>
      <c r="C637" s="61"/>
      <c r="D637" s="61"/>
      <c r="E637" s="61"/>
      <c r="F637" s="61"/>
      <c r="G637" s="61"/>
      <c r="H637" s="61"/>
      <c r="I637" s="61"/>
      <c r="J637" s="61"/>
      <c r="K637" s="61"/>
      <c r="L637" s="59"/>
    </row>
    <row r="638" spans="1:12" ht="12.75">
      <c r="A638" s="25"/>
      <c r="B638" s="60"/>
      <c r="C638" s="61"/>
      <c r="D638" s="61"/>
      <c r="E638" s="62"/>
      <c r="F638" s="61"/>
      <c r="G638" s="61"/>
      <c r="H638" s="62"/>
      <c r="I638" s="62"/>
      <c r="J638" s="61"/>
      <c r="K638" s="61"/>
      <c r="L638" s="59"/>
    </row>
    <row r="639" spans="1:12" ht="12.75">
      <c r="A639" s="25"/>
      <c r="B639" s="60"/>
      <c r="C639" s="61"/>
      <c r="D639" s="61"/>
      <c r="E639" s="61"/>
      <c r="F639" s="61"/>
      <c r="G639" s="61"/>
      <c r="H639" s="62"/>
      <c r="I639" s="61"/>
      <c r="J639" s="61"/>
      <c r="K639" s="62"/>
      <c r="L639" s="59"/>
    </row>
    <row r="640" spans="1:12" ht="12.75">
      <c r="A640" s="25"/>
      <c r="B640" s="60"/>
      <c r="C640" s="61"/>
      <c r="D640" s="61"/>
      <c r="E640" s="62"/>
      <c r="F640" s="61"/>
      <c r="G640" s="61"/>
      <c r="H640" s="62"/>
      <c r="I640" s="61"/>
      <c r="J640" s="61"/>
      <c r="K640" s="61"/>
      <c r="L640" s="59"/>
    </row>
    <row r="641" spans="1:12" ht="12.75">
      <c r="A641" s="25"/>
      <c r="B641" s="60"/>
      <c r="C641" s="61"/>
      <c r="D641" s="61"/>
      <c r="E641" s="62"/>
      <c r="F641" s="62"/>
      <c r="G641" s="61"/>
      <c r="H641" s="62"/>
      <c r="I641" s="62"/>
      <c r="J641" s="61"/>
      <c r="K641" s="62"/>
      <c r="L641" s="59"/>
    </row>
    <row r="642" spans="1:12" ht="12.75">
      <c r="A642" s="25"/>
      <c r="B642" s="60"/>
      <c r="C642" s="62"/>
      <c r="D642" s="61"/>
      <c r="E642" s="62"/>
      <c r="F642" s="61"/>
      <c r="G642" s="61"/>
      <c r="H642" s="62"/>
      <c r="I642" s="62"/>
      <c r="J642" s="61"/>
      <c r="K642" s="62"/>
      <c r="L642" s="59"/>
    </row>
    <row r="643" spans="1:12" ht="12.75">
      <c r="A643" s="25"/>
      <c r="B643" s="60"/>
      <c r="C643" s="61"/>
      <c r="D643" s="61"/>
      <c r="E643" s="62"/>
      <c r="F643" s="62"/>
      <c r="G643" s="61"/>
      <c r="H643" s="62"/>
      <c r="I643" s="62"/>
      <c r="J643" s="61"/>
      <c r="K643" s="61"/>
      <c r="L643" s="59"/>
    </row>
    <row r="644" spans="1:12" ht="12.75">
      <c r="A644" s="25"/>
      <c r="B644" s="60"/>
      <c r="C644" s="61"/>
      <c r="D644" s="61"/>
      <c r="E644" s="61"/>
      <c r="F644" s="62"/>
      <c r="G644" s="61"/>
      <c r="H644" s="62"/>
      <c r="I644" s="61"/>
      <c r="J644" s="61"/>
      <c r="K644" s="61"/>
      <c r="L644" s="59"/>
    </row>
    <row r="645" spans="1:12" ht="12.75">
      <c r="A645" s="25"/>
      <c r="B645" s="60"/>
      <c r="C645" s="61"/>
      <c r="D645" s="61"/>
      <c r="E645" s="62"/>
      <c r="F645" s="61"/>
      <c r="G645" s="61"/>
      <c r="H645" s="62"/>
      <c r="I645" s="61"/>
      <c r="J645" s="61"/>
      <c r="K645" s="62"/>
      <c r="L645" s="59"/>
    </row>
    <row r="646" spans="1:12" ht="12.75">
      <c r="A646" s="25"/>
      <c r="B646" s="60"/>
      <c r="C646" s="61"/>
      <c r="D646" s="61"/>
      <c r="E646" s="62"/>
      <c r="F646" s="62"/>
      <c r="G646" s="61"/>
      <c r="H646" s="62"/>
      <c r="I646" s="62"/>
      <c r="J646" s="61"/>
      <c r="K646" s="61"/>
      <c r="L646" s="59"/>
    </row>
    <row r="647" spans="1:12" ht="12.75">
      <c r="A647" s="25"/>
      <c r="B647" s="60"/>
      <c r="C647" s="61"/>
      <c r="D647" s="61"/>
      <c r="E647" s="62"/>
      <c r="F647" s="62"/>
      <c r="G647" s="61"/>
      <c r="H647" s="62"/>
      <c r="I647" s="62"/>
      <c r="J647" s="61"/>
      <c r="K647" s="61"/>
      <c r="L647" s="59"/>
    </row>
    <row r="648" spans="1:12" ht="12.75">
      <c r="A648" s="25"/>
      <c r="B648" s="60"/>
      <c r="C648" s="61"/>
      <c r="D648" s="61"/>
      <c r="E648" s="62"/>
      <c r="F648" s="62"/>
      <c r="G648" s="61"/>
      <c r="H648" s="62"/>
      <c r="I648" s="61"/>
      <c r="J648" s="61"/>
      <c r="K648" s="61"/>
      <c r="L648" s="59"/>
    </row>
    <row r="649" spans="1:12" ht="12.75">
      <c r="A649" s="25"/>
      <c r="B649" s="60"/>
      <c r="C649" s="61"/>
      <c r="D649" s="61"/>
      <c r="E649" s="62"/>
      <c r="F649" s="61"/>
      <c r="G649" s="61"/>
      <c r="H649" s="62"/>
      <c r="I649" s="62"/>
      <c r="J649" s="61"/>
      <c r="K649" s="61"/>
      <c r="L649" s="59"/>
    </row>
    <row r="650" spans="1:12" ht="12.75">
      <c r="A650" s="25"/>
      <c r="B650" s="60"/>
      <c r="C650" s="62"/>
      <c r="D650" s="61"/>
      <c r="E650" s="62"/>
      <c r="F650" s="62"/>
      <c r="G650" s="61"/>
      <c r="H650" s="62"/>
      <c r="I650" s="62"/>
      <c r="J650" s="61"/>
      <c r="K650" s="62"/>
      <c r="L650" s="59"/>
    </row>
    <row r="651" spans="1:12" ht="12.75">
      <c r="A651" s="25"/>
      <c r="B651" s="60"/>
      <c r="C651" s="61"/>
      <c r="D651" s="61"/>
      <c r="E651" s="61"/>
      <c r="F651" s="61"/>
      <c r="G651" s="61"/>
      <c r="H651" s="62"/>
      <c r="I651" s="62"/>
      <c r="J651" s="61"/>
      <c r="K651" s="62"/>
      <c r="L651" s="59"/>
    </row>
    <row r="652" spans="1:12" ht="12.75">
      <c r="A652" s="25"/>
      <c r="B652" s="60"/>
      <c r="C652" s="62"/>
      <c r="D652" s="61"/>
      <c r="E652" s="62"/>
      <c r="F652" s="62"/>
      <c r="G652" s="62"/>
      <c r="H652" s="62"/>
      <c r="I652" s="61"/>
      <c r="J652" s="61"/>
      <c r="K652" s="62"/>
      <c r="L652" s="59"/>
    </row>
    <row r="653" spans="1:12" ht="12.75">
      <c r="A653" s="25"/>
      <c r="B653" s="60"/>
      <c r="C653" s="61"/>
      <c r="D653" s="61"/>
      <c r="E653" s="62"/>
      <c r="F653" s="61"/>
      <c r="G653" s="61"/>
      <c r="H653" s="62"/>
      <c r="I653" s="61"/>
      <c r="J653" s="62"/>
      <c r="K653" s="61"/>
      <c r="L653" s="59"/>
    </row>
    <row r="654" spans="1:12" ht="12.75">
      <c r="A654" s="25"/>
      <c r="B654" s="60"/>
      <c r="C654" s="61"/>
      <c r="D654" s="61"/>
      <c r="E654" s="62"/>
      <c r="F654" s="61"/>
      <c r="G654" s="61"/>
      <c r="H654" s="62"/>
      <c r="I654" s="62"/>
      <c r="J654" s="61"/>
      <c r="K654" s="62"/>
      <c r="L654" s="59"/>
    </row>
    <row r="655" spans="1:12" ht="12.75">
      <c r="A655" s="25"/>
      <c r="B655" s="60"/>
      <c r="C655" s="61"/>
      <c r="D655" s="61"/>
      <c r="E655" s="61"/>
      <c r="F655" s="61"/>
      <c r="G655" s="61"/>
      <c r="H655" s="61"/>
      <c r="I655" s="61"/>
      <c r="J655" s="61"/>
      <c r="K655" s="61"/>
      <c r="L655" s="59"/>
    </row>
    <row r="656" spans="1:12" ht="12.75">
      <c r="A656" s="25"/>
      <c r="B656" s="60"/>
      <c r="C656" s="61"/>
      <c r="D656" s="61"/>
      <c r="E656" s="62"/>
      <c r="F656" s="61"/>
      <c r="G656" s="61"/>
      <c r="H656" s="62"/>
      <c r="I656" s="61"/>
      <c r="J656" s="62"/>
      <c r="K656" s="61"/>
      <c r="L656" s="59"/>
    </row>
    <row r="657" spans="1:12" ht="12.75">
      <c r="A657" s="25"/>
      <c r="B657" s="60"/>
      <c r="C657" s="61"/>
      <c r="D657" s="61"/>
      <c r="E657" s="61"/>
      <c r="F657" s="62"/>
      <c r="G657" s="61"/>
      <c r="H657" s="62"/>
      <c r="I657" s="62"/>
      <c r="J657" s="62"/>
      <c r="K657" s="62"/>
      <c r="L657" s="59"/>
    </row>
    <row r="658" spans="1:12" ht="12.75">
      <c r="A658" s="25"/>
      <c r="B658" s="60"/>
      <c r="C658" s="62"/>
      <c r="D658" s="61"/>
      <c r="E658" s="61"/>
      <c r="F658" s="62"/>
      <c r="G658" s="61"/>
      <c r="H658" s="62"/>
      <c r="I658" s="62"/>
      <c r="J658" s="62"/>
      <c r="K658" s="62"/>
      <c r="L658" s="59"/>
    </row>
    <row r="659" spans="1:12" ht="12.75">
      <c r="A659" s="25"/>
      <c r="B659" s="60"/>
      <c r="C659" s="62"/>
      <c r="D659" s="61"/>
      <c r="E659" s="61"/>
      <c r="F659" s="61"/>
      <c r="G659" s="62"/>
      <c r="H659" s="62"/>
      <c r="I659" s="62"/>
      <c r="J659" s="61"/>
      <c r="K659" s="62"/>
      <c r="L659" s="59"/>
    </row>
    <row r="660" spans="1:12" ht="12.75">
      <c r="A660" s="25"/>
      <c r="B660" s="60"/>
      <c r="C660" s="61"/>
      <c r="D660" s="61"/>
      <c r="E660" s="62"/>
      <c r="F660" s="61"/>
      <c r="G660" s="61"/>
      <c r="H660" s="62"/>
      <c r="I660" s="62"/>
      <c r="J660" s="61"/>
      <c r="K660" s="62"/>
      <c r="L660" s="59"/>
    </row>
    <row r="661" spans="1:12" ht="12.75">
      <c r="A661" s="25"/>
      <c r="B661" s="60"/>
      <c r="C661" s="61"/>
      <c r="D661" s="61"/>
      <c r="E661" s="61"/>
      <c r="F661" s="62"/>
      <c r="G661" s="61"/>
      <c r="H661" s="62"/>
      <c r="I661" s="61"/>
      <c r="J661" s="62"/>
      <c r="K661" s="62"/>
      <c r="L661" s="59"/>
    </row>
    <row r="662" spans="1:12" ht="12.75">
      <c r="A662" s="25"/>
      <c r="B662" s="60"/>
      <c r="C662" s="61"/>
      <c r="D662" s="61"/>
      <c r="E662" s="61"/>
      <c r="F662" s="62"/>
      <c r="G662" s="61"/>
      <c r="H662" s="62"/>
      <c r="I662" s="61"/>
      <c r="J662" s="61"/>
      <c r="K662" s="61"/>
      <c r="L662" s="59"/>
    </row>
    <row r="663" spans="1:12" ht="12.75">
      <c r="A663" s="25"/>
      <c r="B663" s="60"/>
      <c r="C663" s="61"/>
      <c r="D663" s="61"/>
      <c r="E663" s="62"/>
      <c r="F663" s="62"/>
      <c r="G663" s="61"/>
      <c r="H663" s="62"/>
      <c r="I663" s="62"/>
      <c r="J663" s="62"/>
      <c r="K663" s="61"/>
      <c r="L663" s="59"/>
    </row>
    <row r="664" spans="1:12" ht="12.75">
      <c r="A664" s="25"/>
      <c r="B664" s="60"/>
      <c r="C664" s="62"/>
      <c r="D664" s="61"/>
      <c r="E664" s="62"/>
      <c r="F664" s="61"/>
      <c r="G664" s="61"/>
      <c r="H664" s="62"/>
      <c r="I664" s="61"/>
      <c r="J664" s="61"/>
      <c r="K664" s="62"/>
      <c r="L664" s="59"/>
    </row>
    <row r="665" spans="1:12" ht="12.75">
      <c r="A665" s="25"/>
      <c r="B665" s="60"/>
      <c r="C665" s="61"/>
      <c r="D665" s="61"/>
      <c r="E665" s="61"/>
      <c r="F665" s="62"/>
      <c r="G665" s="61"/>
      <c r="H665" s="62"/>
      <c r="I665" s="61"/>
      <c r="J665" s="61"/>
      <c r="K665" s="62"/>
      <c r="L665" s="59"/>
    </row>
    <row r="666" spans="1:12" ht="12.75">
      <c r="A666" s="25"/>
      <c r="B666" s="60"/>
      <c r="C666" s="61"/>
      <c r="D666" s="61"/>
      <c r="E666" s="61"/>
      <c r="F666" s="61"/>
      <c r="G666" s="61"/>
      <c r="H666" s="61"/>
      <c r="I666" s="61"/>
      <c r="J666" s="61"/>
      <c r="K666" s="61"/>
      <c r="L666" s="59"/>
    </row>
    <row r="667" spans="3:12" ht="12.75">
      <c r="C667" s="61"/>
      <c r="D667" s="61"/>
      <c r="E667" s="61"/>
      <c r="F667" s="61"/>
      <c r="G667" s="61"/>
      <c r="H667" s="61"/>
      <c r="I667" s="61"/>
      <c r="J667" s="61"/>
      <c r="K667" s="61"/>
      <c r="L667" s="59"/>
    </row>
    <row r="668" spans="1:12" ht="12.75">
      <c r="A668" s="25"/>
      <c r="B668" s="60"/>
      <c r="C668" s="63"/>
      <c r="D668" s="61"/>
      <c r="E668" s="61"/>
      <c r="F668" s="61"/>
      <c r="G668" s="61"/>
      <c r="H668" s="61"/>
      <c r="I668" s="61"/>
      <c r="J668" s="61"/>
      <c r="K668" s="61"/>
      <c r="L668" s="59"/>
    </row>
    <row r="669" spans="3:12" ht="12.75">
      <c r="C669" s="61"/>
      <c r="D669" s="61"/>
      <c r="E669" s="61"/>
      <c r="F669" s="61"/>
      <c r="G669" s="61"/>
      <c r="H669" s="61"/>
      <c r="I669" s="61"/>
      <c r="J669" s="61"/>
      <c r="K669" s="61"/>
      <c r="L669" s="59"/>
    </row>
    <row r="670" spans="1:12" ht="12.75">
      <c r="A670" s="25"/>
      <c r="B670" s="60"/>
      <c r="C670" s="59"/>
      <c r="D670" s="59"/>
      <c r="E670" s="59"/>
      <c r="F670" s="59"/>
      <c r="G670" s="59"/>
      <c r="H670" s="59"/>
      <c r="I670" s="59"/>
      <c r="J670" s="59"/>
      <c r="K670" s="59"/>
      <c r="L670" s="59"/>
    </row>
    <row r="671" spans="1:12" ht="12.75">
      <c r="A671" s="25"/>
      <c r="B671" s="60"/>
      <c r="C671" s="61"/>
      <c r="D671" s="61"/>
      <c r="E671" s="61"/>
      <c r="F671" s="61"/>
      <c r="G671" s="61"/>
      <c r="H671" s="61"/>
      <c r="I671" s="61"/>
      <c r="J671" s="61"/>
      <c r="K671" s="61"/>
      <c r="L671" s="59"/>
    </row>
    <row r="672" spans="1:12" ht="12.75">
      <c r="A672" s="25"/>
      <c r="B672" s="60"/>
      <c r="C672" s="61"/>
      <c r="D672" s="61"/>
      <c r="E672" s="62"/>
      <c r="F672" s="62"/>
      <c r="G672" s="61"/>
      <c r="H672" s="62"/>
      <c r="I672" s="62"/>
      <c r="J672" s="61"/>
      <c r="K672" s="61"/>
      <c r="L672" s="59"/>
    </row>
    <row r="673" spans="1:12" ht="12.75">
      <c r="A673" s="25"/>
      <c r="B673" s="60"/>
      <c r="C673" s="61"/>
      <c r="D673" s="62"/>
      <c r="E673" s="62"/>
      <c r="F673" s="62"/>
      <c r="G673" s="61"/>
      <c r="H673" s="62"/>
      <c r="I673" s="62"/>
      <c r="J673" s="61"/>
      <c r="K673" s="62"/>
      <c r="L673" s="59"/>
    </row>
    <row r="674" spans="1:12" ht="12.75">
      <c r="A674" s="25"/>
      <c r="B674" s="60"/>
      <c r="C674" s="61"/>
      <c r="D674" s="61"/>
      <c r="E674" s="62"/>
      <c r="F674" s="61"/>
      <c r="G674" s="61"/>
      <c r="H674" s="62"/>
      <c r="I674" s="62"/>
      <c r="J674" s="61"/>
      <c r="K674" s="61"/>
      <c r="L674" s="59"/>
    </row>
    <row r="675" spans="1:12" ht="12.75">
      <c r="A675" s="25"/>
      <c r="B675" s="60"/>
      <c r="C675" s="61"/>
      <c r="D675" s="61"/>
      <c r="E675" s="61"/>
      <c r="F675" s="62"/>
      <c r="G675" s="61"/>
      <c r="H675" s="62"/>
      <c r="I675" s="61"/>
      <c r="J675" s="61"/>
      <c r="K675" s="62"/>
      <c r="L675" s="59"/>
    </row>
    <row r="676" spans="1:12" ht="12.75">
      <c r="A676" s="25"/>
      <c r="B676" s="60"/>
      <c r="C676" s="62"/>
      <c r="D676" s="61"/>
      <c r="E676" s="61"/>
      <c r="F676" s="62"/>
      <c r="G676" s="61"/>
      <c r="H676" s="62"/>
      <c r="I676" s="61"/>
      <c r="J676" s="61"/>
      <c r="K676" s="61"/>
      <c r="L676" s="59"/>
    </row>
    <row r="677" spans="1:12" ht="12.75">
      <c r="A677" s="25"/>
      <c r="B677" s="60"/>
      <c r="C677" s="61"/>
      <c r="D677" s="61"/>
      <c r="E677" s="62"/>
      <c r="F677" s="62"/>
      <c r="G677" s="61"/>
      <c r="H677" s="62"/>
      <c r="I677" s="62"/>
      <c r="J677" s="61"/>
      <c r="K677" s="61"/>
      <c r="L677" s="59"/>
    </row>
    <row r="678" spans="1:12" ht="12.75">
      <c r="A678" s="25"/>
      <c r="B678" s="60"/>
      <c r="C678" s="61"/>
      <c r="D678" s="61"/>
      <c r="E678" s="62"/>
      <c r="F678" s="61"/>
      <c r="G678" s="61"/>
      <c r="H678" s="62"/>
      <c r="I678" s="61"/>
      <c r="J678" s="61"/>
      <c r="K678" s="61"/>
      <c r="L678" s="59"/>
    </row>
    <row r="679" spans="1:12" ht="12.75">
      <c r="A679" s="25"/>
      <c r="B679" s="60"/>
      <c r="C679" s="61"/>
      <c r="D679" s="61"/>
      <c r="E679" s="62"/>
      <c r="F679" s="62"/>
      <c r="G679" s="61"/>
      <c r="H679" s="61"/>
      <c r="I679" s="61"/>
      <c r="J679" s="61"/>
      <c r="K679" s="62"/>
      <c r="L679" s="59"/>
    </row>
    <row r="680" spans="1:12" ht="12.75">
      <c r="A680" s="25"/>
      <c r="B680" s="60"/>
      <c r="C680" s="61"/>
      <c r="D680" s="61"/>
      <c r="E680" s="62"/>
      <c r="F680" s="62"/>
      <c r="G680" s="61"/>
      <c r="H680" s="62"/>
      <c r="I680" s="61"/>
      <c r="J680" s="61"/>
      <c r="K680" s="61"/>
      <c r="L680" s="59"/>
    </row>
    <row r="681" spans="1:12" ht="12.75">
      <c r="A681" s="25"/>
      <c r="B681" s="60"/>
      <c r="C681" s="61"/>
      <c r="D681" s="61"/>
      <c r="E681" s="62"/>
      <c r="F681" s="62"/>
      <c r="G681" s="61"/>
      <c r="H681" s="62"/>
      <c r="I681" s="61"/>
      <c r="J681" s="61"/>
      <c r="K681" s="61"/>
      <c r="L681" s="59"/>
    </row>
    <row r="682" spans="1:12" ht="12.75">
      <c r="A682" s="25"/>
      <c r="B682" s="60"/>
      <c r="C682" s="61"/>
      <c r="D682" s="61"/>
      <c r="E682" s="62"/>
      <c r="F682" s="62"/>
      <c r="G682" s="61"/>
      <c r="H682" s="62"/>
      <c r="I682" s="61"/>
      <c r="J682" s="61"/>
      <c r="K682" s="62"/>
      <c r="L682" s="59"/>
    </row>
    <row r="683" spans="1:12" ht="12.75">
      <c r="A683" s="25"/>
      <c r="B683" s="60"/>
      <c r="C683" s="62"/>
      <c r="D683" s="61"/>
      <c r="E683" s="62"/>
      <c r="F683" s="62"/>
      <c r="G683" s="61"/>
      <c r="H683" s="62"/>
      <c r="I683" s="61"/>
      <c r="J683" s="61"/>
      <c r="K683" s="61"/>
      <c r="L683" s="59"/>
    </row>
    <row r="684" spans="1:12" ht="12.75">
      <c r="A684" s="25"/>
      <c r="B684" s="60"/>
      <c r="C684" s="61"/>
      <c r="D684" s="61"/>
      <c r="E684" s="62"/>
      <c r="F684" s="61"/>
      <c r="G684" s="61"/>
      <c r="H684" s="62"/>
      <c r="I684" s="61"/>
      <c r="J684" s="61"/>
      <c r="K684" s="62"/>
      <c r="L684" s="59"/>
    </row>
    <row r="685" spans="1:12" ht="12.75">
      <c r="A685" s="25"/>
      <c r="B685" s="60"/>
      <c r="C685" s="61"/>
      <c r="D685" s="61"/>
      <c r="E685" s="61"/>
      <c r="F685" s="62"/>
      <c r="G685" s="61"/>
      <c r="H685" s="62"/>
      <c r="I685" s="62"/>
      <c r="J685" s="61"/>
      <c r="K685" s="62"/>
      <c r="L685" s="59"/>
    </row>
    <row r="686" spans="1:12" ht="12.75">
      <c r="A686" s="25"/>
      <c r="B686" s="60"/>
      <c r="C686" s="62"/>
      <c r="D686" s="62"/>
      <c r="E686" s="61"/>
      <c r="F686" s="61"/>
      <c r="G686" s="62"/>
      <c r="H686" s="61"/>
      <c r="I686" s="61"/>
      <c r="J686" s="61"/>
      <c r="K686" s="62"/>
      <c r="L686" s="59"/>
    </row>
    <row r="687" spans="1:12" ht="12.75">
      <c r="A687" s="25"/>
      <c r="B687" s="60"/>
      <c r="C687" s="61"/>
      <c r="D687" s="61"/>
      <c r="E687" s="62"/>
      <c r="F687" s="61"/>
      <c r="G687" s="61"/>
      <c r="H687" s="62"/>
      <c r="I687" s="62"/>
      <c r="J687" s="61"/>
      <c r="K687" s="61"/>
      <c r="L687" s="59"/>
    </row>
    <row r="688" spans="1:12" ht="12.75">
      <c r="A688" s="25"/>
      <c r="B688" s="60"/>
      <c r="C688" s="61"/>
      <c r="D688" s="61"/>
      <c r="E688" s="61"/>
      <c r="F688" s="62"/>
      <c r="G688" s="61"/>
      <c r="H688" s="62"/>
      <c r="I688" s="61"/>
      <c r="J688" s="61"/>
      <c r="K688" s="62"/>
      <c r="L688" s="59"/>
    </row>
    <row r="689" spans="1:12" ht="12.75">
      <c r="A689" s="25"/>
      <c r="B689" s="60"/>
      <c r="C689" s="61"/>
      <c r="D689" s="61"/>
      <c r="E689" s="62"/>
      <c r="F689" s="62"/>
      <c r="G689" s="61"/>
      <c r="H689" s="62"/>
      <c r="I689" s="61"/>
      <c r="J689" s="61"/>
      <c r="K689" s="61"/>
      <c r="L689" s="59"/>
    </row>
    <row r="690" spans="1:12" ht="12.75">
      <c r="A690" s="25"/>
      <c r="B690" s="60"/>
      <c r="C690" s="61"/>
      <c r="D690" s="61"/>
      <c r="E690" s="61"/>
      <c r="F690" s="62"/>
      <c r="G690" s="61"/>
      <c r="H690" s="62"/>
      <c r="I690" s="62"/>
      <c r="J690" s="61"/>
      <c r="K690" s="61"/>
      <c r="L690" s="59"/>
    </row>
    <row r="691" spans="1:12" ht="12.75">
      <c r="A691" s="25"/>
      <c r="B691" s="60"/>
      <c r="C691" s="62"/>
      <c r="D691" s="61"/>
      <c r="E691" s="62"/>
      <c r="F691" s="61"/>
      <c r="G691" s="61"/>
      <c r="H691" s="62"/>
      <c r="I691" s="61"/>
      <c r="J691" s="61"/>
      <c r="K691" s="61"/>
      <c r="L691" s="59"/>
    </row>
    <row r="692" spans="1:12" ht="12.75">
      <c r="A692" s="25"/>
      <c r="B692" s="60"/>
      <c r="C692" s="61"/>
      <c r="D692" s="61"/>
      <c r="E692" s="62"/>
      <c r="F692" s="61"/>
      <c r="G692" s="61"/>
      <c r="H692" s="61"/>
      <c r="I692" s="61"/>
      <c r="J692" s="62"/>
      <c r="K692" s="62"/>
      <c r="L692" s="59"/>
    </row>
    <row r="693" spans="1:12" ht="12.75">
      <c r="A693" s="25"/>
      <c r="B693" s="60"/>
      <c r="C693" s="62"/>
      <c r="D693" s="61"/>
      <c r="E693" s="61"/>
      <c r="F693" s="62"/>
      <c r="G693" s="61"/>
      <c r="H693" s="61"/>
      <c r="I693" s="61"/>
      <c r="J693" s="61"/>
      <c r="K693" s="62"/>
      <c r="L693" s="59"/>
    </row>
    <row r="694" spans="1:12" ht="12.75">
      <c r="A694" s="25"/>
      <c r="B694" s="60"/>
      <c r="C694" s="61"/>
      <c r="D694" s="61"/>
      <c r="E694" s="61"/>
      <c r="F694" s="62"/>
      <c r="G694" s="61"/>
      <c r="H694" s="62"/>
      <c r="I694" s="62"/>
      <c r="J694" s="61"/>
      <c r="K694" s="62"/>
      <c r="L694" s="59"/>
    </row>
    <row r="695" spans="1:12" ht="12.75">
      <c r="A695" s="25"/>
      <c r="B695" s="60"/>
      <c r="C695" s="61"/>
      <c r="D695" s="61"/>
      <c r="E695" s="62"/>
      <c r="F695" s="62"/>
      <c r="G695" s="61"/>
      <c r="H695" s="62"/>
      <c r="I695" s="61"/>
      <c r="J695" s="61"/>
      <c r="K695" s="62"/>
      <c r="L695" s="59"/>
    </row>
    <row r="696" spans="1:12" ht="12.75">
      <c r="A696" s="25"/>
      <c r="B696" s="60"/>
      <c r="C696" s="61"/>
      <c r="D696" s="61"/>
      <c r="E696" s="61"/>
      <c r="F696" s="62"/>
      <c r="G696" s="61"/>
      <c r="H696" s="62"/>
      <c r="I696" s="61"/>
      <c r="J696" s="61"/>
      <c r="K696" s="61"/>
      <c r="L696" s="59"/>
    </row>
    <row r="697" spans="1:12" ht="12.75">
      <c r="A697" s="25"/>
      <c r="B697" s="60"/>
      <c r="C697" s="61"/>
      <c r="D697" s="61"/>
      <c r="E697" s="61"/>
      <c r="F697" s="62"/>
      <c r="G697" s="61"/>
      <c r="H697" s="62"/>
      <c r="I697" s="61"/>
      <c r="J697" s="61"/>
      <c r="K697" s="61"/>
      <c r="L697" s="59"/>
    </row>
    <row r="698" spans="1:12" ht="12.75">
      <c r="A698" s="25"/>
      <c r="B698" s="60"/>
      <c r="C698" s="62"/>
      <c r="D698" s="62"/>
      <c r="E698" s="61"/>
      <c r="F698" s="62"/>
      <c r="G698" s="62"/>
      <c r="H698" s="62"/>
      <c r="I698" s="61"/>
      <c r="J698" s="61"/>
      <c r="K698" s="62"/>
      <c r="L698" s="59"/>
    </row>
    <row r="699" spans="1:12" ht="12.75">
      <c r="A699" s="25"/>
      <c r="B699" s="60"/>
      <c r="C699" s="62"/>
      <c r="D699" s="61"/>
      <c r="E699" s="61"/>
      <c r="F699" s="62"/>
      <c r="G699" s="61"/>
      <c r="H699" s="62"/>
      <c r="I699" s="61"/>
      <c r="J699" s="61"/>
      <c r="K699" s="62"/>
      <c r="L699" s="59"/>
    </row>
    <row r="700" spans="1:12" ht="12.75">
      <c r="A700" s="25"/>
      <c r="B700" s="60"/>
      <c r="C700" s="61"/>
      <c r="D700" s="61"/>
      <c r="E700" s="61"/>
      <c r="F700" s="61"/>
      <c r="G700" s="61"/>
      <c r="H700" s="61"/>
      <c r="I700" s="61"/>
      <c r="J700" s="61"/>
      <c r="K700" s="61"/>
      <c r="L700" s="59"/>
    </row>
    <row r="701" spans="3:12" ht="12.75">
      <c r="C701" s="61"/>
      <c r="D701" s="61"/>
      <c r="E701" s="61"/>
      <c r="F701" s="61"/>
      <c r="G701" s="61"/>
      <c r="H701" s="61"/>
      <c r="I701" s="61"/>
      <c r="J701" s="61"/>
      <c r="K701" s="61"/>
      <c r="L701" s="59"/>
    </row>
    <row r="702" spans="1:12" ht="12.75">
      <c r="A702" s="25"/>
      <c r="B702" s="60"/>
      <c r="C702" s="63"/>
      <c r="D702" s="61"/>
      <c r="E702" s="61"/>
      <c r="F702" s="61"/>
      <c r="G702" s="61"/>
      <c r="H702" s="61"/>
      <c r="I702" s="61"/>
      <c r="J702" s="61"/>
      <c r="K702" s="61"/>
      <c r="L702" s="59"/>
    </row>
    <row r="703" spans="3:12" ht="12.75">
      <c r="C703" s="61"/>
      <c r="D703" s="61"/>
      <c r="E703" s="61"/>
      <c r="F703" s="61"/>
      <c r="G703" s="61"/>
      <c r="H703" s="61"/>
      <c r="I703" s="61"/>
      <c r="J703" s="61"/>
      <c r="K703" s="61"/>
      <c r="L703" s="59"/>
    </row>
    <row r="704" spans="1:12" ht="12.75">
      <c r="A704" s="25"/>
      <c r="B704" s="60"/>
      <c r="C704" s="59"/>
      <c r="D704" s="59"/>
      <c r="E704" s="59"/>
      <c r="F704" s="59"/>
      <c r="G704" s="59"/>
      <c r="H704" s="59"/>
      <c r="I704" s="59"/>
      <c r="J704" s="59"/>
      <c r="K704" s="59"/>
      <c r="L704" s="59"/>
    </row>
    <row r="705" spans="1:12" ht="12.75">
      <c r="A705" s="25"/>
      <c r="B705" s="60"/>
      <c r="C705" s="61"/>
      <c r="D705" s="61"/>
      <c r="E705" s="61"/>
      <c r="F705" s="61"/>
      <c r="G705" s="61"/>
      <c r="H705" s="61"/>
      <c r="I705" s="61"/>
      <c r="J705" s="61"/>
      <c r="K705" s="61"/>
      <c r="L705" s="59"/>
    </row>
    <row r="706" spans="1:12" ht="12.75">
      <c r="A706" s="25"/>
      <c r="B706" s="60"/>
      <c r="C706" s="61"/>
      <c r="D706" s="61"/>
      <c r="E706" s="61"/>
      <c r="F706" s="61"/>
      <c r="G706" s="61"/>
      <c r="H706" s="62"/>
      <c r="I706" s="61"/>
      <c r="J706" s="62"/>
      <c r="K706" s="61"/>
      <c r="L706" s="59"/>
    </row>
    <row r="707" spans="1:12" ht="12.75">
      <c r="A707" s="25"/>
      <c r="B707" s="60"/>
      <c r="C707" s="61"/>
      <c r="D707" s="61"/>
      <c r="E707" s="61"/>
      <c r="F707" s="61"/>
      <c r="G707" s="61"/>
      <c r="H707" s="61"/>
      <c r="I707" s="61"/>
      <c r="J707" s="61"/>
      <c r="K707" s="61"/>
      <c r="L707" s="59"/>
    </row>
    <row r="708" spans="1:12" ht="12.75">
      <c r="A708" s="25"/>
      <c r="B708" s="60"/>
      <c r="C708" s="61"/>
      <c r="D708" s="61"/>
      <c r="E708" s="61"/>
      <c r="F708" s="62"/>
      <c r="G708" s="61"/>
      <c r="H708" s="61"/>
      <c r="I708" s="61"/>
      <c r="J708" s="61"/>
      <c r="K708" s="62"/>
      <c r="L708" s="59"/>
    </row>
    <row r="709" spans="1:12" ht="12.75">
      <c r="A709" s="25"/>
      <c r="B709" s="60"/>
      <c r="C709" s="61"/>
      <c r="D709" s="61"/>
      <c r="E709" s="61"/>
      <c r="F709" s="62"/>
      <c r="G709" s="61"/>
      <c r="H709" s="62"/>
      <c r="I709" s="61"/>
      <c r="J709" s="61"/>
      <c r="K709" s="62"/>
      <c r="L709" s="59"/>
    </row>
    <row r="710" spans="1:12" ht="12.75">
      <c r="A710" s="25"/>
      <c r="B710" s="60"/>
      <c r="C710" s="62"/>
      <c r="D710" s="61"/>
      <c r="E710" s="61"/>
      <c r="F710" s="62"/>
      <c r="G710" s="61"/>
      <c r="H710" s="62"/>
      <c r="I710" s="61"/>
      <c r="J710" s="61"/>
      <c r="K710" s="62"/>
      <c r="L710" s="59"/>
    </row>
    <row r="711" spans="1:12" ht="12.75">
      <c r="A711" s="25"/>
      <c r="B711" s="60"/>
      <c r="C711" s="61"/>
      <c r="D711" s="61"/>
      <c r="E711" s="61"/>
      <c r="F711" s="61"/>
      <c r="G711" s="61"/>
      <c r="H711" s="61"/>
      <c r="I711" s="61"/>
      <c r="J711" s="61"/>
      <c r="K711" s="62"/>
      <c r="L711" s="59"/>
    </row>
    <row r="712" spans="1:12" ht="12.75">
      <c r="A712" s="25"/>
      <c r="B712" s="60"/>
      <c r="C712" s="61"/>
      <c r="D712" s="61"/>
      <c r="E712" s="62"/>
      <c r="F712" s="62"/>
      <c r="G712" s="61"/>
      <c r="H712" s="62"/>
      <c r="I712" s="61"/>
      <c r="J712" s="61"/>
      <c r="K712" s="61"/>
      <c r="L712" s="59"/>
    </row>
    <row r="713" spans="1:12" ht="12.75">
      <c r="A713" s="25"/>
      <c r="B713" s="60"/>
      <c r="C713" s="61"/>
      <c r="D713" s="61"/>
      <c r="E713" s="61"/>
      <c r="F713" s="62"/>
      <c r="G713" s="61"/>
      <c r="H713" s="62"/>
      <c r="I713" s="61"/>
      <c r="J713" s="61"/>
      <c r="K713" s="62"/>
      <c r="L713" s="59"/>
    </row>
    <row r="714" spans="1:12" ht="12.75">
      <c r="A714" s="25"/>
      <c r="B714" s="60"/>
      <c r="C714" s="61"/>
      <c r="D714" s="61"/>
      <c r="E714" s="62"/>
      <c r="F714" s="62"/>
      <c r="G714" s="61"/>
      <c r="H714" s="61"/>
      <c r="I714" s="62"/>
      <c r="J714" s="61"/>
      <c r="K714" s="61"/>
      <c r="L714" s="59"/>
    </row>
    <row r="715" spans="1:12" ht="12.75">
      <c r="A715" s="25"/>
      <c r="B715" s="60"/>
      <c r="C715" s="62"/>
      <c r="D715" s="61"/>
      <c r="E715" s="62"/>
      <c r="F715" s="62"/>
      <c r="G715" s="61"/>
      <c r="H715" s="62"/>
      <c r="I715" s="62"/>
      <c r="J715" s="61"/>
      <c r="K715" s="62"/>
      <c r="L715" s="59"/>
    </row>
    <row r="716" spans="1:12" ht="12.75">
      <c r="A716" s="25"/>
      <c r="B716" s="60"/>
      <c r="C716" s="62"/>
      <c r="D716" s="61"/>
      <c r="E716" s="62"/>
      <c r="F716" s="62"/>
      <c r="G716" s="61"/>
      <c r="H716" s="62"/>
      <c r="I716" s="61"/>
      <c r="J716" s="61"/>
      <c r="K716" s="62"/>
      <c r="L716" s="59"/>
    </row>
    <row r="717" spans="1:12" ht="12.75">
      <c r="A717" s="25"/>
      <c r="B717" s="60"/>
      <c r="C717" s="62"/>
      <c r="D717" s="61"/>
      <c r="E717" s="61"/>
      <c r="F717" s="61"/>
      <c r="G717" s="61"/>
      <c r="H717" s="62"/>
      <c r="I717" s="62"/>
      <c r="J717" s="62"/>
      <c r="K717" s="61"/>
      <c r="L717" s="59"/>
    </row>
    <row r="718" spans="1:12" ht="12.75">
      <c r="A718" s="25"/>
      <c r="B718" s="60"/>
      <c r="C718" s="61"/>
      <c r="D718" s="61"/>
      <c r="E718" s="61"/>
      <c r="F718" s="62"/>
      <c r="G718" s="61"/>
      <c r="H718" s="62"/>
      <c r="I718" s="61"/>
      <c r="J718" s="61"/>
      <c r="K718" s="61"/>
      <c r="L718" s="59"/>
    </row>
    <row r="719" spans="1:12" ht="12.75">
      <c r="A719" s="25"/>
      <c r="B719" s="60"/>
      <c r="C719" s="61"/>
      <c r="D719" s="61"/>
      <c r="E719" s="61"/>
      <c r="F719" s="62"/>
      <c r="G719" s="61"/>
      <c r="H719" s="62"/>
      <c r="I719" s="62"/>
      <c r="J719" s="61"/>
      <c r="K719" s="62"/>
      <c r="L719" s="59"/>
    </row>
    <row r="720" spans="1:12" ht="12.75">
      <c r="A720" s="25"/>
      <c r="B720" s="60"/>
      <c r="C720" s="62"/>
      <c r="D720" s="62"/>
      <c r="E720" s="61"/>
      <c r="F720" s="62"/>
      <c r="G720" s="62"/>
      <c r="H720" s="62"/>
      <c r="I720" s="61"/>
      <c r="J720" s="61"/>
      <c r="K720" s="62"/>
      <c r="L720" s="59"/>
    </row>
    <row r="721" spans="1:12" ht="12.75">
      <c r="A721" s="25"/>
      <c r="B721" s="60"/>
      <c r="C721" s="61"/>
      <c r="D721" s="61"/>
      <c r="E721" s="61"/>
      <c r="F721" s="61"/>
      <c r="G721" s="61"/>
      <c r="H721" s="62"/>
      <c r="I721" s="62"/>
      <c r="J721" s="62"/>
      <c r="K721" s="61"/>
      <c r="L721" s="59"/>
    </row>
    <row r="722" spans="1:12" ht="12.75">
      <c r="A722" s="25"/>
      <c r="B722" s="60"/>
      <c r="C722" s="61"/>
      <c r="D722" s="61"/>
      <c r="E722" s="61"/>
      <c r="F722" s="62"/>
      <c r="G722" s="61"/>
      <c r="H722" s="62"/>
      <c r="I722" s="61"/>
      <c r="J722" s="61"/>
      <c r="K722" s="62"/>
      <c r="L722" s="59"/>
    </row>
    <row r="723" spans="1:12" ht="12.75">
      <c r="A723" s="25"/>
      <c r="B723" s="60"/>
      <c r="C723" s="61"/>
      <c r="D723" s="61"/>
      <c r="E723" s="61"/>
      <c r="F723" s="62"/>
      <c r="G723" s="61"/>
      <c r="H723" s="62"/>
      <c r="I723" s="61"/>
      <c r="J723" s="62"/>
      <c r="K723" s="61"/>
      <c r="L723" s="59"/>
    </row>
    <row r="724" spans="1:12" ht="12.75">
      <c r="A724" s="25"/>
      <c r="B724" s="60"/>
      <c r="C724" s="61"/>
      <c r="D724" s="61"/>
      <c r="E724" s="61"/>
      <c r="F724" s="61"/>
      <c r="G724" s="61"/>
      <c r="H724" s="62"/>
      <c r="I724" s="62"/>
      <c r="J724" s="61"/>
      <c r="K724" s="61"/>
      <c r="L724" s="59"/>
    </row>
    <row r="725" spans="1:12" ht="12.75">
      <c r="A725" s="25"/>
      <c r="B725" s="60"/>
      <c r="C725" s="62"/>
      <c r="D725" s="61"/>
      <c r="E725" s="62"/>
      <c r="F725" s="62"/>
      <c r="G725" s="61"/>
      <c r="H725" s="62"/>
      <c r="I725" s="62"/>
      <c r="J725" s="62"/>
      <c r="K725" s="62"/>
      <c r="L725" s="59"/>
    </row>
    <row r="726" spans="1:12" ht="12.75">
      <c r="A726" s="25"/>
      <c r="B726" s="60"/>
      <c r="C726" s="62"/>
      <c r="D726" s="61"/>
      <c r="E726" s="62"/>
      <c r="F726" s="62"/>
      <c r="G726" s="62"/>
      <c r="H726" s="62"/>
      <c r="I726" s="62"/>
      <c r="J726" s="61"/>
      <c r="K726" s="62"/>
      <c r="L726" s="59"/>
    </row>
    <row r="727" spans="1:12" ht="12.75">
      <c r="A727" s="25"/>
      <c r="B727" s="60"/>
      <c r="C727" s="62"/>
      <c r="D727" s="62"/>
      <c r="E727" s="61"/>
      <c r="F727" s="62"/>
      <c r="G727" s="62"/>
      <c r="H727" s="62"/>
      <c r="I727" s="61"/>
      <c r="J727" s="61"/>
      <c r="K727" s="62"/>
      <c r="L727" s="59"/>
    </row>
    <row r="728" spans="1:12" ht="12.75">
      <c r="A728" s="25"/>
      <c r="B728" s="60"/>
      <c r="C728" s="61"/>
      <c r="D728" s="61"/>
      <c r="E728" s="61"/>
      <c r="F728" s="62"/>
      <c r="G728" s="61"/>
      <c r="H728" s="62"/>
      <c r="I728" s="61"/>
      <c r="J728" s="61"/>
      <c r="K728" s="62"/>
      <c r="L728" s="59"/>
    </row>
    <row r="729" spans="1:12" ht="12.75">
      <c r="A729" s="25"/>
      <c r="B729" s="60"/>
      <c r="C729" s="61"/>
      <c r="D729" s="61"/>
      <c r="E729" s="62"/>
      <c r="F729" s="62"/>
      <c r="G729" s="61"/>
      <c r="H729" s="62"/>
      <c r="I729" s="61"/>
      <c r="J729" s="61"/>
      <c r="K729" s="62"/>
      <c r="L729" s="59"/>
    </row>
    <row r="730" spans="1:12" ht="12.75">
      <c r="A730" s="25"/>
      <c r="B730" s="60"/>
      <c r="C730" s="61"/>
      <c r="D730" s="61"/>
      <c r="E730" s="61"/>
      <c r="F730" s="62"/>
      <c r="G730" s="61"/>
      <c r="H730" s="62"/>
      <c r="I730" s="61"/>
      <c r="J730" s="61"/>
      <c r="K730" s="61"/>
      <c r="L730" s="59"/>
    </row>
    <row r="731" spans="1:12" ht="12.75">
      <c r="A731" s="25"/>
      <c r="B731" s="60"/>
      <c r="C731" s="61"/>
      <c r="D731" s="61"/>
      <c r="E731" s="61"/>
      <c r="F731" s="62"/>
      <c r="G731" s="61"/>
      <c r="H731" s="62"/>
      <c r="I731" s="61"/>
      <c r="J731" s="61"/>
      <c r="K731" s="61"/>
      <c r="L731" s="59"/>
    </row>
    <row r="732" spans="1:12" ht="12.75">
      <c r="A732" s="25"/>
      <c r="B732" s="60"/>
      <c r="C732" s="62"/>
      <c r="D732" s="62"/>
      <c r="E732" s="61"/>
      <c r="F732" s="62"/>
      <c r="G732" s="61"/>
      <c r="H732" s="61"/>
      <c r="I732" s="61"/>
      <c r="J732" s="61"/>
      <c r="K732" s="62"/>
      <c r="L732" s="59"/>
    </row>
    <row r="733" spans="1:12" ht="12.75">
      <c r="A733" s="25"/>
      <c r="B733" s="60"/>
      <c r="C733" s="62"/>
      <c r="D733" s="61"/>
      <c r="E733" s="61"/>
      <c r="F733" s="62"/>
      <c r="G733" s="61"/>
      <c r="H733" s="62"/>
      <c r="I733" s="61"/>
      <c r="J733" s="61"/>
      <c r="K733" s="62"/>
      <c r="L733" s="59"/>
    </row>
    <row r="734" spans="1:12" ht="12.75">
      <c r="A734" s="25"/>
      <c r="B734" s="60"/>
      <c r="C734" s="61"/>
      <c r="D734" s="61"/>
      <c r="E734" s="61"/>
      <c r="F734" s="61"/>
      <c r="G734" s="61"/>
      <c r="H734" s="61"/>
      <c r="I734" s="61"/>
      <c r="J734" s="61"/>
      <c r="K734" s="61"/>
      <c r="L734" s="59"/>
    </row>
    <row r="735" spans="3:12" ht="12.75">
      <c r="C735" s="61"/>
      <c r="D735" s="61"/>
      <c r="E735" s="61"/>
      <c r="F735" s="61"/>
      <c r="G735" s="61"/>
      <c r="H735" s="61"/>
      <c r="I735" s="61"/>
      <c r="J735" s="61"/>
      <c r="K735" s="61"/>
      <c r="L735" s="59"/>
    </row>
    <row r="736" spans="1:12" ht="12.75">
      <c r="A736" s="25"/>
      <c r="B736" s="60"/>
      <c r="C736" s="63"/>
      <c r="D736" s="61"/>
      <c r="E736" s="61"/>
      <c r="F736" s="61"/>
      <c r="G736" s="61"/>
      <c r="H736" s="61"/>
      <c r="I736" s="61"/>
      <c r="J736" s="61"/>
      <c r="K736" s="61"/>
      <c r="L736" s="59"/>
    </row>
    <row r="737" spans="3:12" ht="12.75">
      <c r="C737" s="61"/>
      <c r="D737" s="61"/>
      <c r="E737" s="61"/>
      <c r="F737" s="61"/>
      <c r="G737" s="61"/>
      <c r="H737" s="61"/>
      <c r="I737" s="61"/>
      <c r="J737" s="61"/>
      <c r="K737" s="61"/>
      <c r="L737" s="59"/>
    </row>
    <row r="738" spans="1:12" ht="12.75">
      <c r="A738" s="25"/>
      <c r="B738" s="60"/>
      <c r="C738" s="59"/>
      <c r="D738" s="59"/>
      <c r="E738" s="59"/>
      <c r="F738" s="59"/>
      <c r="G738" s="59"/>
      <c r="H738" s="59"/>
      <c r="I738" s="59"/>
      <c r="J738" s="59"/>
      <c r="K738" s="59"/>
      <c r="L738" s="59"/>
    </row>
    <row r="739" spans="1:12" ht="12.75">
      <c r="A739" s="25"/>
      <c r="B739" s="60"/>
      <c r="C739" s="61"/>
      <c r="D739" s="61"/>
      <c r="E739" s="61"/>
      <c r="F739" s="61"/>
      <c r="G739" s="61"/>
      <c r="H739" s="61"/>
      <c r="I739" s="61"/>
      <c r="J739" s="61"/>
      <c r="K739" s="61"/>
      <c r="L739" s="59"/>
    </row>
    <row r="740" spans="1:12" ht="12.75">
      <c r="A740" s="25"/>
      <c r="B740" s="60"/>
      <c r="C740" s="61"/>
      <c r="D740" s="61"/>
      <c r="E740" s="61"/>
      <c r="F740" s="62"/>
      <c r="G740" s="61"/>
      <c r="H740" s="62"/>
      <c r="I740" s="62"/>
      <c r="J740" s="61"/>
      <c r="K740" s="61"/>
      <c r="L740" s="59"/>
    </row>
    <row r="741" spans="1:12" ht="12.75">
      <c r="A741" s="25"/>
      <c r="B741" s="60"/>
      <c r="C741" s="61"/>
      <c r="D741" s="61"/>
      <c r="E741" s="61"/>
      <c r="F741" s="61"/>
      <c r="G741" s="61"/>
      <c r="H741" s="61"/>
      <c r="I741" s="61"/>
      <c r="J741" s="61"/>
      <c r="K741" s="61"/>
      <c r="L741" s="59"/>
    </row>
    <row r="742" spans="1:12" ht="12.75">
      <c r="A742" s="25"/>
      <c r="B742" s="60"/>
      <c r="C742" s="61"/>
      <c r="D742" s="62"/>
      <c r="E742" s="61"/>
      <c r="F742" s="61"/>
      <c r="G742" s="62"/>
      <c r="H742" s="61"/>
      <c r="I742" s="61"/>
      <c r="J742" s="61"/>
      <c r="K742" s="62"/>
      <c r="L742" s="59"/>
    </row>
    <row r="743" spans="1:12" ht="12.75">
      <c r="A743" s="25"/>
      <c r="B743" s="60"/>
      <c r="C743" s="62"/>
      <c r="D743" s="62"/>
      <c r="E743" s="61"/>
      <c r="F743" s="61"/>
      <c r="G743" s="62"/>
      <c r="H743" s="61"/>
      <c r="I743" s="61"/>
      <c r="J743" s="61"/>
      <c r="K743" s="62"/>
      <c r="L743" s="59"/>
    </row>
    <row r="744" spans="1:12" ht="12.75">
      <c r="A744" s="25"/>
      <c r="B744" s="60"/>
      <c r="C744" s="62"/>
      <c r="D744" s="62"/>
      <c r="E744" s="62"/>
      <c r="F744" s="61"/>
      <c r="G744" s="62"/>
      <c r="H744" s="62"/>
      <c r="I744" s="61"/>
      <c r="J744" s="61"/>
      <c r="K744" s="61"/>
      <c r="L744" s="59"/>
    </row>
    <row r="745" spans="1:12" ht="12.75">
      <c r="A745" s="25"/>
      <c r="B745" s="60"/>
      <c r="C745" s="62"/>
      <c r="D745" s="61"/>
      <c r="E745" s="61"/>
      <c r="F745" s="62"/>
      <c r="G745" s="62"/>
      <c r="H745" s="61"/>
      <c r="I745" s="61"/>
      <c r="J745" s="61"/>
      <c r="K745" s="62"/>
      <c r="L745" s="59"/>
    </row>
    <row r="746" spans="1:12" ht="12.75">
      <c r="A746" s="25"/>
      <c r="B746" s="60"/>
      <c r="C746" s="62"/>
      <c r="D746" s="62"/>
      <c r="E746" s="62"/>
      <c r="F746" s="62"/>
      <c r="G746" s="61"/>
      <c r="H746" s="62"/>
      <c r="I746" s="62"/>
      <c r="J746" s="61"/>
      <c r="K746" s="62"/>
      <c r="L746" s="59"/>
    </row>
    <row r="747" spans="1:12" ht="12.75">
      <c r="A747" s="25"/>
      <c r="B747" s="60"/>
      <c r="C747" s="62"/>
      <c r="D747" s="61"/>
      <c r="E747" s="61"/>
      <c r="F747" s="62"/>
      <c r="G747" s="61"/>
      <c r="H747" s="62"/>
      <c r="I747" s="61"/>
      <c r="J747" s="61"/>
      <c r="K747" s="62"/>
      <c r="L747" s="59"/>
    </row>
    <row r="748" spans="1:12" ht="12.75">
      <c r="A748" s="25"/>
      <c r="B748" s="60"/>
      <c r="C748" s="61"/>
      <c r="D748" s="61"/>
      <c r="E748" s="62"/>
      <c r="F748" s="62"/>
      <c r="G748" s="61"/>
      <c r="H748" s="62"/>
      <c r="I748" s="62"/>
      <c r="J748" s="62"/>
      <c r="K748" s="62"/>
      <c r="L748" s="59"/>
    </row>
    <row r="749" spans="1:12" ht="12.75">
      <c r="A749" s="25"/>
      <c r="B749" s="60"/>
      <c r="C749" s="61"/>
      <c r="D749" s="61"/>
      <c r="E749" s="62"/>
      <c r="F749" s="62"/>
      <c r="G749" s="61"/>
      <c r="H749" s="62"/>
      <c r="I749" s="62"/>
      <c r="J749" s="62"/>
      <c r="K749" s="62"/>
      <c r="L749" s="59"/>
    </row>
    <row r="750" spans="1:12" ht="12.75">
      <c r="A750" s="25"/>
      <c r="B750" s="60"/>
      <c r="C750" s="61"/>
      <c r="D750" s="61"/>
      <c r="E750" s="61"/>
      <c r="F750" s="62"/>
      <c r="G750" s="61"/>
      <c r="H750" s="62"/>
      <c r="I750" s="61"/>
      <c r="J750" s="61"/>
      <c r="K750" s="62"/>
      <c r="L750" s="59"/>
    </row>
    <row r="751" spans="1:12" ht="12.75">
      <c r="A751" s="25"/>
      <c r="B751" s="60"/>
      <c r="C751" s="61"/>
      <c r="D751" s="61"/>
      <c r="E751" s="61"/>
      <c r="F751" s="62"/>
      <c r="G751" s="62"/>
      <c r="H751" s="62"/>
      <c r="I751" s="62"/>
      <c r="J751" s="61"/>
      <c r="K751" s="61"/>
      <c r="L751" s="59"/>
    </row>
    <row r="752" spans="1:12" ht="12.75">
      <c r="A752" s="25"/>
      <c r="B752" s="60"/>
      <c r="C752" s="62"/>
      <c r="D752" s="61"/>
      <c r="E752" s="61"/>
      <c r="F752" s="62"/>
      <c r="G752" s="61"/>
      <c r="H752" s="62"/>
      <c r="I752" s="61"/>
      <c r="J752" s="61"/>
      <c r="K752" s="62"/>
      <c r="L752" s="59"/>
    </row>
    <row r="753" spans="1:12" ht="12.75">
      <c r="A753" s="25"/>
      <c r="B753" s="60"/>
      <c r="C753" s="62"/>
      <c r="D753" s="61"/>
      <c r="E753" s="61"/>
      <c r="F753" s="62"/>
      <c r="G753" s="61"/>
      <c r="H753" s="62"/>
      <c r="I753" s="62"/>
      <c r="J753" s="61"/>
      <c r="K753" s="62"/>
      <c r="L753" s="59"/>
    </row>
    <row r="754" spans="1:12" ht="12.75">
      <c r="A754" s="25"/>
      <c r="B754" s="60"/>
      <c r="C754" s="62"/>
      <c r="D754" s="62"/>
      <c r="E754" s="61"/>
      <c r="F754" s="61"/>
      <c r="G754" s="62"/>
      <c r="H754" s="61"/>
      <c r="I754" s="61"/>
      <c r="J754" s="61"/>
      <c r="K754" s="61"/>
      <c r="L754" s="59"/>
    </row>
    <row r="755" spans="1:12" ht="12.75">
      <c r="A755" s="25"/>
      <c r="B755" s="60"/>
      <c r="C755" s="62"/>
      <c r="D755" s="61"/>
      <c r="E755" s="62"/>
      <c r="F755" s="61"/>
      <c r="G755" s="61"/>
      <c r="H755" s="62"/>
      <c r="I755" s="62"/>
      <c r="J755" s="62"/>
      <c r="K755" s="62"/>
      <c r="L755" s="59"/>
    </row>
    <row r="756" spans="1:12" ht="12.75">
      <c r="A756" s="25"/>
      <c r="B756" s="60"/>
      <c r="C756" s="62"/>
      <c r="D756" s="62"/>
      <c r="E756" s="61"/>
      <c r="F756" s="62"/>
      <c r="G756" s="62"/>
      <c r="H756" s="62"/>
      <c r="I756" s="61"/>
      <c r="J756" s="61"/>
      <c r="K756" s="62"/>
      <c r="L756" s="59"/>
    </row>
    <row r="757" spans="1:12" ht="12.75">
      <c r="A757" s="25"/>
      <c r="B757" s="60"/>
      <c r="C757" s="61"/>
      <c r="D757" s="61"/>
      <c r="E757" s="61"/>
      <c r="F757" s="61"/>
      <c r="G757" s="62"/>
      <c r="H757" s="62"/>
      <c r="I757" s="61"/>
      <c r="J757" s="62"/>
      <c r="K757" s="62"/>
      <c r="L757" s="59"/>
    </row>
    <row r="758" spans="1:12" ht="12.75">
      <c r="A758" s="25"/>
      <c r="B758" s="60"/>
      <c r="C758" s="62"/>
      <c r="D758" s="62"/>
      <c r="E758" s="62"/>
      <c r="F758" s="61"/>
      <c r="G758" s="61"/>
      <c r="H758" s="62"/>
      <c r="I758" s="62"/>
      <c r="J758" s="61"/>
      <c r="K758" s="62"/>
      <c r="L758" s="59"/>
    </row>
    <row r="759" spans="1:12" ht="12.75">
      <c r="A759" s="25"/>
      <c r="B759" s="60"/>
      <c r="C759" s="62"/>
      <c r="D759" s="61"/>
      <c r="E759" s="62"/>
      <c r="F759" s="61"/>
      <c r="G759" s="61"/>
      <c r="H759" s="62"/>
      <c r="I759" s="62"/>
      <c r="J759" s="61"/>
      <c r="K759" s="62"/>
      <c r="L759" s="59"/>
    </row>
    <row r="760" spans="1:12" ht="12.75">
      <c r="A760" s="25"/>
      <c r="B760" s="60"/>
      <c r="C760" s="62"/>
      <c r="D760" s="61"/>
      <c r="E760" s="62"/>
      <c r="F760" s="62"/>
      <c r="G760" s="61"/>
      <c r="H760" s="62"/>
      <c r="I760" s="62"/>
      <c r="J760" s="62"/>
      <c r="K760" s="62"/>
      <c r="L760" s="59"/>
    </row>
    <row r="761" spans="1:12" ht="12.75">
      <c r="A761" s="25"/>
      <c r="B761" s="60"/>
      <c r="C761" s="62"/>
      <c r="D761" s="62"/>
      <c r="E761" s="61"/>
      <c r="F761" s="62"/>
      <c r="G761" s="62"/>
      <c r="H761" s="62"/>
      <c r="I761" s="61"/>
      <c r="J761" s="61"/>
      <c r="K761" s="62"/>
      <c r="L761" s="59"/>
    </row>
    <row r="762" spans="1:12" ht="12.75">
      <c r="A762" s="25"/>
      <c r="B762" s="60"/>
      <c r="C762" s="62"/>
      <c r="D762" s="61"/>
      <c r="E762" s="61"/>
      <c r="F762" s="62"/>
      <c r="G762" s="61"/>
      <c r="H762" s="62"/>
      <c r="I762" s="61"/>
      <c r="J762" s="61"/>
      <c r="K762" s="62"/>
      <c r="L762" s="59"/>
    </row>
    <row r="763" spans="1:12" ht="12.75">
      <c r="A763" s="25"/>
      <c r="B763" s="60"/>
      <c r="C763" s="62"/>
      <c r="D763" s="61"/>
      <c r="E763" s="61"/>
      <c r="F763" s="62"/>
      <c r="G763" s="61"/>
      <c r="H763" s="62"/>
      <c r="I763" s="61"/>
      <c r="J763" s="61"/>
      <c r="K763" s="62"/>
      <c r="L763" s="59"/>
    </row>
    <row r="764" spans="1:12" ht="12.75">
      <c r="A764" s="25"/>
      <c r="B764" s="60"/>
      <c r="C764" s="62"/>
      <c r="D764" s="61"/>
      <c r="E764" s="61"/>
      <c r="F764" s="62"/>
      <c r="G764" s="61"/>
      <c r="H764" s="62"/>
      <c r="I764" s="61"/>
      <c r="J764" s="61"/>
      <c r="K764" s="62"/>
      <c r="L764" s="59"/>
    </row>
    <row r="765" spans="1:12" ht="12.75">
      <c r="A765" s="25"/>
      <c r="B765" s="60"/>
      <c r="C765" s="62"/>
      <c r="D765" s="61"/>
      <c r="E765" s="61"/>
      <c r="F765" s="62"/>
      <c r="G765" s="61"/>
      <c r="H765" s="62"/>
      <c r="I765" s="61"/>
      <c r="J765" s="61"/>
      <c r="K765" s="62"/>
      <c r="L765" s="59"/>
    </row>
    <row r="766" spans="1:12" ht="12.75">
      <c r="A766" s="25"/>
      <c r="B766" s="60"/>
      <c r="C766" s="62"/>
      <c r="D766" s="61"/>
      <c r="E766" s="61"/>
      <c r="F766" s="62"/>
      <c r="G766" s="62"/>
      <c r="H766" s="62"/>
      <c r="I766" s="61"/>
      <c r="J766" s="61"/>
      <c r="K766" s="62"/>
      <c r="L766" s="59"/>
    </row>
    <row r="767" spans="1:12" ht="12.75">
      <c r="A767" s="25"/>
      <c r="B767" s="60"/>
      <c r="C767" s="62"/>
      <c r="D767" s="61"/>
      <c r="E767" s="61"/>
      <c r="F767" s="62"/>
      <c r="G767" s="62"/>
      <c r="H767" s="62"/>
      <c r="I767" s="61"/>
      <c r="J767" s="61"/>
      <c r="K767" s="62"/>
      <c r="L767" s="59"/>
    </row>
    <row r="768" spans="1:12" ht="12.75">
      <c r="A768" s="25"/>
      <c r="B768" s="60"/>
      <c r="C768" s="61"/>
      <c r="D768" s="61"/>
      <c r="E768" s="61"/>
      <c r="F768" s="61"/>
      <c r="G768" s="61"/>
      <c r="H768" s="61"/>
      <c r="I768" s="61"/>
      <c r="J768" s="61"/>
      <c r="K768" s="61"/>
      <c r="L768" s="59"/>
    </row>
    <row r="769" spans="3:12" ht="12.75">
      <c r="C769" s="61"/>
      <c r="D769" s="61"/>
      <c r="E769" s="61"/>
      <c r="F769" s="61"/>
      <c r="G769" s="61"/>
      <c r="H769" s="61"/>
      <c r="I769" s="61"/>
      <c r="J769" s="61"/>
      <c r="K769" s="61"/>
      <c r="L769" s="59"/>
    </row>
    <row r="770" spans="1:12" ht="12.75">
      <c r="A770" s="25"/>
      <c r="B770" s="60"/>
      <c r="C770" s="63"/>
      <c r="D770" s="61"/>
      <c r="E770" s="61"/>
      <c r="F770" s="61"/>
      <c r="G770" s="61"/>
      <c r="H770" s="61"/>
      <c r="I770" s="61"/>
      <c r="J770" s="61"/>
      <c r="K770" s="61"/>
      <c r="L770" s="59"/>
    </row>
    <row r="771" spans="3:12" ht="12.75">
      <c r="C771" s="61"/>
      <c r="D771" s="61"/>
      <c r="E771" s="61"/>
      <c r="F771" s="61"/>
      <c r="G771" s="61"/>
      <c r="H771" s="61"/>
      <c r="I771" s="61"/>
      <c r="J771" s="61"/>
      <c r="K771" s="61"/>
      <c r="L771" s="59"/>
    </row>
    <row r="772" spans="1:12" ht="12.75">
      <c r="A772" s="25"/>
      <c r="B772" s="60"/>
      <c r="C772" s="59"/>
      <c r="D772" s="59"/>
      <c r="E772" s="59"/>
      <c r="F772" s="59"/>
      <c r="G772" s="59"/>
      <c r="H772" s="59"/>
      <c r="I772" s="59"/>
      <c r="J772" s="59"/>
      <c r="K772" s="59"/>
      <c r="L772" s="59"/>
    </row>
    <row r="773" spans="1:12" ht="12.75">
      <c r="A773" s="25"/>
      <c r="B773" s="60"/>
      <c r="C773" s="61"/>
      <c r="D773" s="61"/>
      <c r="E773" s="61"/>
      <c r="F773" s="61"/>
      <c r="G773" s="61"/>
      <c r="H773" s="61"/>
      <c r="I773" s="61"/>
      <c r="J773" s="61"/>
      <c r="K773" s="61"/>
      <c r="L773" s="59"/>
    </row>
    <row r="774" spans="1:12" ht="12.75">
      <c r="A774" s="25"/>
      <c r="B774" s="60"/>
      <c r="C774" s="61"/>
      <c r="D774" s="61"/>
      <c r="E774" s="61"/>
      <c r="F774" s="62"/>
      <c r="G774" s="61"/>
      <c r="H774" s="61"/>
      <c r="I774" s="62"/>
      <c r="J774" s="62"/>
      <c r="K774" s="61"/>
      <c r="L774" s="59"/>
    </row>
    <row r="775" spans="1:12" ht="12.75">
      <c r="A775" s="25"/>
      <c r="B775" s="60"/>
      <c r="C775" s="61"/>
      <c r="D775" s="61"/>
      <c r="E775" s="61"/>
      <c r="F775" s="61"/>
      <c r="G775" s="61"/>
      <c r="H775" s="61"/>
      <c r="I775" s="61"/>
      <c r="J775" s="61"/>
      <c r="K775" s="61"/>
      <c r="L775" s="59"/>
    </row>
    <row r="776" spans="1:12" ht="12.75">
      <c r="A776" s="25"/>
      <c r="B776" s="60"/>
      <c r="C776" s="61"/>
      <c r="D776" s="61"/>
      <c r="E776" s="61"/>
      <c r="F776" s="61"/>
      <c r="G776" s="62"/>
      <c r="H776" s="62"/>
      <c r="I776" s="61"/>
      <c r="J776" s="61"/>
      <c r="K776" s="62"/>
      <c r="L776" s="59"/>
    </row>
    <row r="777" spans="1:12" ht="12.75">
      <c r="A777" s="25"/>
      <c r="B777" s="60"/>
      <c r="C777" s="61"/>
      <c r="D777" s="62"/>
      <c r="E777" s="61"/>
      <c r="F777" s="61"/>
      <c r="G777" s="61"/>
      <c r="H777" s="62"/>
      <c r="I777" s="61"/>
      <c r="J777" s="61"/>
      <c r="K777" s="62"/>
      <c r="L777" s="59"/>
    </row>
    <row r="778" spans="1:12" ht="12.75">
      <c r="A778" s="25"/>
      <c r="B778" s="60"/>
      <c r="C778" s="62"/>
      <c r="D778" s="62"/>
      <c r="E778" s="61"/>
      <c r="F778" s="61"/>
      <c r="G778" s="61"/>
      <c r="H778" s="62"/>
      <c r="I778" s="61"/>
      <c r="J778" s="61"/>
      <c r="K778" s="61"/>
      <c r="L778" s="59"/>
    </row>
    <row r="779" spans="1:12" ht="12.75">
      <c r="A779" s="25"/>
      <c r="B779" s="60"/>
      <c r="C779" s="62"/>
      <c r="D779" s="61"/>
      <c r="E779" s="61"/>
      <c r="F779" s="62"/>
      <c r="G779" s="61"/>
      <c r="H779" s="61"/>
      <c r="I779" s="61"/>
      <c r="J779" s="61"/>
      <c r="K779" s="62"/>
      <c r="L779" s="59"/>
    </row>
    <row r="780" spans="1:12" ht="12.75">
      <c r="A780" s="25"/>
      <c r="B780" s="60"/>
      <c r="C780" s="62"/>
      <c r="D780" s="62"/>
      <c r="E780" s="62"/>
      <c r="F780" s="62"/>
      <c r="G780" s="61"/>
      <c r="H780" s="61"/>
      <c r="I780" s="62"/>
      <c r="J780" s="61"/>
      <c r="K780" s="62"/>
      <c r="L780" s="59"/>
    </row>
    <row r="781" spans="1:12" ht="12.75">
      <c r="A781" s="25"/>
      <c r="B781" s="60"/>
      <c r="C781" s="62"/>
      <c r="D781" s="61"/>
      <c r="E781" s="61"/>
      <c r="F781" s="62"/>
      <c r="G781" s="61"/>
      <c r="H781" s="62"/>
      <c r="I781" s="61"/>
      <c r="J781" s="61"/>
      <c r="K781" s="62"/>
      <c r="L781" s="59"/>
    </row>
    <row r="782" spans="1:12" ht="12.75">
      <c r="A782" s="25"/>
      <c r="B782" s="60"/>
      <c r="C782" s="61"/>
      <c r="D782" s="61"/>
      <c r="E782" s="61"/>
      <c r="F782" s="62"/>
      <c r="G782" s="61"/>
      <c r="H782" s="61"/>
      <c r="I782" s="62"/>
      <c r="J782" s="61"/>
      <c r="K782" s="62"/>
      <c r="L782" s="59"/>
    </row>
    <row r="783" spans="1:12" ht="12.75">
      <c r="A783" s="25"/>
      <c r="B783" s="60"/>
      <c r="C783" s="61"/>
      <c r="D783" s="61"/>
      <c r="E783" s="62"/>
      <c r="F783" s="62"/>
      <c r="G783" s="61"/>
      <c r="H783" s="62"/>
      <c r="I783" s="62"/>
      <c r="J783" s="61"/>
      <c r="K783" s="62"/>
      <c r="L783" s="59"/>
    </row>
    <row r="784" spans="1:12" ht="12.75">
      <c r="A784" s="25"/>
      <c r="B784" s="60"/>
      <c r="C784" s="61"/>
      <c r="D784" s="61"/>
      <c r="E784" s="62"/>
      <c r="F784" s="62"/>
      <c r="G784" s="61"/>
      <c r="H784" s="62"/>
      <c r="I784" s="61"/>
      <c r="J784" s="61"/>
      <c r="K784" s="62"/>
      <c r="L784" s="59"/>
    </row>
    <row r="785" spans="1:12" ht="12.75">
      <c r="A785" s="25"/>
      <c r="B785" s="60"/>
      <c r="C785" s="61"/>
      <c r="D785" s="61"/>
      <c r="E785" s="61"/>
      <c r="F785" s="62"/>
      <c r="G785" s="62"/>
      <c r="H785" s="61"/>
      <c r="I785" s="61"/>
      <c r="J785" s="61"/>
      <c r="K785" s="61"/>
      <c r="L785" s="59"/>
    </row>
    <row r="786" spans="1:12" ht="12.75">
      <c r="A786" s="25"/>
      <c r="B786" s="60"/>
      <c r="C786" s="61"/>
      <c r="D786" s="61"/>
      <c r="E786" s="61"/>
      <c r="F786" s="62"/>
      <c r="G786" s="61"/>
      <c r="H786" s="62"/>
      <c r="I786" s="61"/>
      <c r="J786" s="61"/>
      <c r="K786" s="61"/>
      <c r="L786" s="59"/>
    </row>
    <row r="787" spans="1:12" ht="12.75">
      <c r="A787" s="25"/>
      <c r="B787" s="60"/>
      <c r="C787" s="62"/>
      <c r="D787" s="61"/>
      <c r="E787" s="62"/>
      <c r="F787" s="62"/>
      <c r="G787" s="61"/>
      <c r="H787" s="61"/>
      <c r="I787" s="61"/>
      <c r="J787" s="61"/>
      <c r="K787" s="62"/>
      <c r="L787" s="59"/>
    </row>
    <row r="788" spans="1:12" ht="12.75">
      <c r="A788" s="25"/>
      <c r="B788" s="60"/>
      <c r="C788" s="62"/>
      <c r="D788" s="62"/>
      <c r="E788" s="61"/>
      <c r="F788" s="61"/>
      <c r="G788" s="62"/>
      <c r="H788" s="62"/>
      <c r="I788" s="61"/>
      <c r="J788" s="61"/>
      <c r="K788" s="62"/>
      <c r="L788" s="59"/>
    </row>
    <row r="789" spans="1:12" ht="12.75">
      <c r="A789" s="25"/>
      <c r="B789" s="60"/>
      <c r="C789" s="62"/>
      <c r="D789" s="61"/>
      <c r="E789" s="62"/>
      <c r="F789" s="61"/>
      <c r="G789" s="61"/>
      <c r="H789" s="62"/>
      <c r="I789" s="62"/>
      <c r="J789" s="61"/>
      <c r="K789" s="62"/>
      <c r="L789" s="59"/>
    </row>
    <row r="790" spans="1:12" ht="12.75">
      <c r="A790" s="25"/>
      <c r="B790" s="60"/>
      <c r="C790" s="62"/>
      <c r="D790" s="61"/>
      <c r="E790" s="62"/>
      <c r="F790" s="61"/>
      <c r="G790" s="61"/>
      <c r="H790" s="62"/>
      <c r="I790" s="61"/>
      <c r="J790" s="61"/>
      <c r="K790" s="62"/>
      <c r="L790" s="59"/>
    </row>
    <row r="791" spans="1:12" ht="12.75">
      <c r="A791" s="25"/>
      <c r="B791" s="60"/>
      <c r="C791" s="61"/>
      <c r="D791" s="61"/>
      <c r="E791" s="62"/>
      <c r="F791" s="61"/>
      <c r="G791" s="61"/>
      <c r="H791" s="62"/>
      <c r="I791" s="61"/>
      <c r="J791" s="61"/>
      <c r="K791" s="61"/>
      <c r="L791" s="59"/>
    </row>
    <row r="792" spans="1:12" ht="12.75">
      <c r="A792" s="25"/>
      <c r="B792" s="60"/>
      <c r="C792" s="61"/>
      <c r="D792" s="61"/>
      <c r="E792" s="61"/>
      <c r="F792" s="61"/>
      <c r="G792" s="61"/>
      <c r="H792" s="62"/>
      <c r="I792" s="62"/>
      <c r="J792" s="61"/>
      <c r="K792" s="62"/>
      <c r="L792" s="59"/>
    </row>
    <row r="793" spans="1:12" ht="12.75">
      <c r="A793" s="25"/>
      <c r="B793" s="60"/>
      <c r="C793" s="62"/>
      <c r="D793" s="61"/>
      <c r="E793" s="62"/>
      <c r="F793" s="62"/>
      <c r="G793" s="61"/>
      <c r="H793" s="61"/>
      <c r="I793" s="62"/>
      <c r="J793" s="62"/>
      <c r="K793" s="62"/>
      <c r="L793" s="59"/>
    </row>
    <row r="794" spans="1:12" ht="12.75">
      <c r="A794" s="25"/>
      <c r="B794" s="60"/>
      <c r="C794" s="62"/>
      <c r="D794" s="61"/>
      <c r="E794" s="61"/>
      <c r="F794" s="62"/>
      <c r="G794" s="61"/>
      <c r="H794" s="62"/>
      <c r="I794" s="61"/>
      <c r="J794" s="62"/>
      <c r="K794" s="62"/>
      <c r="L794" s="59"/>
    </row>
    <row r="795" spans="1:12" ht="12.75">
      <c r="A795" s="25"/>
      <c r="B795" s="60"/>
      <c r="C795" s="61"/>
      <c r="D795" s="61"/>
      <c r="E795" s="62"/>
      <c r="F795" s="62"/>
      <c r="G795" s="61"/>
      <c r="H795" s="61"/>
      <c r="I795" s="62"/>
      <c r="J795" s="62"/>
      <c r="K795" s="61"/>
      <c r="L795" s="59"/>
    </row>
    <row r="796" spans="1:12" ht="12.75">
      <c r="A796" s="25"/>
      <c r="B796" s="60"/>
      <c r="C796" s="62"/>
      <c r="D796" s="61"/>
      <c r="E796" s="61"/>
      <c r="F796" s="62"/>
      <c r="G796" s="61"/>
      <c r="H796" s="61"/>
      <c r="I796" s="61"/>
      <c r="J796" s="62"/>
      <c r="K796" s="62"/>
      <c r="L796" s="59"/>
    </row>
    <row r="797" spans="1:12" ht="12.75">
      <c r="A797" s="25"/>
      <c r="B797" s="60"/>
      <c r="C797" s="62"/>
      <c r="D797" s="61"/>
      <c r="E797" s="61"/>
      <c r="F797" s="62"/>
      <c r="G797" s="61"/>
      <c r="H797" s="62"/>
      <c r="I797" s="61"/>
      <c r="J797" s="61"/>
      <c r="K797" s="62"/>
      <c r="L797" s="59"/>
    </row>
    <row r="798" spans="1:12" ht="12.75">
      <c r="A798" s="25"/>
      <c r="B798" s="60"/>
      <c r="C798" s="62"/>
      <c r="D798" s="61"/>
      <c r="E798" s="61"/>
      <c r="F798" s="62"/>
      <c r="G798" s="61"/>
      <c r="H798" s="61"/>
      <c r="I798" s="61"/>
      <c r="J798" s="61"/>
      <c r="K798" s="61"/>
      <c r="L798" s="59"/>
    </row>
    <row r="799" spans="1:12" ht="12.75">
      <c r="A799" s="25"/>
      <c r="B799" s="60"/>
      <c r="C799" s="62"/>
      <c r="D799" s="61"/>
      <c r="E799" s="62"/>
      <c r="F799" s="62"/>
      <c r="G799" s="61"/>
      <c r="H799" s="61"/>
      <c r="I799" s="61"/>
      <c r="J799" s="61"/>
      <c r="K799" s="62"/>
      <c r="L799" s="59"/>
    </row>
    <row r="800" spans="1:12" ht="12.75">
      <c r="A800" s="25"/>
      <c r="B800" s="60"/>
      <c r="C800" s="62"/>
      <c r="D800" s="61"/>
      <c r="E800" s="61"/>
      <c r="F800" s="62"/>
      <c r="G800" s="61"/>
      <c r="H800" s="62"/>
      <c r="I800" s="61"/>
      <c r="J800" s="61"/>
      <c r="K800" s="62"/>
      <c r="L800" s="59"/>
    </row>
    <row r="801" spans="1:12" ht="12.75">
      <c r="A801" s="25"/>
      <c r="B801" s="60"/>
      <c r="C801" s="62"/>
      <c r="D801" s="61"/>
      <c r="E801" s="61"/>
      <c r="F801" s="61"/>
      <c r="G801" s="62"/>
      <c r="H801" s="61"/>
      <c r="I801" s="61"/>
      <c r="J801" s="61"/>
      <c r="K801" s="62"/>
      <c r="L801" s="59"/>
    </row>
    <row r="802" spans="1:12" ht="12.75">
      <c r="A802" s="25"/>
      <c r="B802" s="60"/>
      <c r="C802" s="61"/>
      <c r="D802" s="61"/>
      <c r="E802" s="61"/>
      <c r="F802" s="61"/>
      <c r="G802" s="61"/>
      <c r="H802" s="61"/>
      <c r="I802" s="61"/>
      <c r="J802" s="61"/>
      <c r="K802" s="61"/>
      <c r="L802" s="59"/>
    </row>
    <row r="803" spans="3:12" ht="12.75">
      <c r="C803" s="61"/>
      <c r="D803" s="61"/>
      <c r="E803" s="61"/>
      <c r="F803" s="61"/>
      <c r="G803" s="61"/>
      <c r="H803" s="61"/>
      <c r="I803" s="61"/>
      <c r="J803" s="61"/>
      <c r="K803" s="61"/>
      <c r="L803" s="59"/>
    </row>
    <row r="804" spans="3:12" ht="12.75">
      <c r="C804" s="61"/>
      <c r="L804" s="59"/>
    </row>
    <row r="805" ht="12.75">
      <c r="L805" s="59"/>
    </row>
  </sheetData>
  <sheetProtection/>
  <printOptions/>
  <pageMargins left="0.5" right="0.5" top="0.5" bottom="0.5" header="0.5" footer="0.5"/>
  <pageSetup fitToHeight="0" fitToWidth="1" horizontalDpi="300" verticalDpi="3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1">
      <selection activeCell="A1" sqref="A1:IV16384"/>
    </sheetView>
  </sheetViews>
  <sheetFormatPr defaultColWidth="8.88671875" defaultRowHeight="15.75"/>
  <cols>
    <col min="1" max="1" width="18.88671875" style="67" customWidth="1"/>
    <col min="2" max="2" width="29.6640625" style="67" customWidth="1"/>
    <col min="3" max="3" width="13.77734375" style="67" bestFit="1" customWidth="1"/>
    <col min="4" max="4" width="16.3359375" style="67" customWidth="1"/>
    <col min="5" max="5" width="12.88671875" style="67" bestFit="1" customWidth="1"/>
    <col min="6" max="6" width="13.6640625" style="67" customWidth="1"/>
    <col min="7" max="7" width="13.4453125" style="67" customWidth="1"/>
    <col min="8" max="11" width="13.6640625" style="67" customWidth="1"/>
    <col min="12" max="12" width="15.3359375" style="67" customWidth="1"/>
    <col min="13" max="13" width="13.6640625" style="67" bestFit="1" customWidth="1"/>
    <col min="14" max="16384" width="8.88671875" style="67" customWidth="1"/>
  </cols>
  <sheetData>
    <row r="1" spans="1:8" s="65" customFormat="1" ht="12.75">
      <c r="A1" s="64" t="s">
        <v>248</v>
      </c>
      <c r="D1" s="66" t="s">
        <v>251</v>
      </c>
      <c r="H1" s="67" t="s">
        <v>252</v>
      </c>
    </row>
    <row r="2" spans="1:8" s="65" customFormat="1" ht="12.75">
      <c r="A2" s="64"/>
      <c r="D2" s="66"/>
      <c r="E2" s="65" t="s">
        <v>255</v>
      </c>
      <c r="F2" s="65">
        <v>1055.06</v>
      </c>
      <c r="G2" s="65" t="s">
        <v>254</v>
      </c>
      <c r="H2" s="67">
        <v>10</v>
      </c>
    </row>
    <row r="3" spans="1:8" s="65" customFormat="1" ht="12.75">
      <c r="A3" s="64"/>
      <c r="D3" s="66"/>
      <c r="E3" s="65" t="s">
        <v>253</v>
      </c>
      <c r="F3" s="65">
        <v>1055056</v>
      </c>
      <c r="G3" s="65" t="s">
        <v>250</v>
      </c>
      <c r="H3" s="67"/>
    </row>
    <row r="4" spans="1:8" s="65" customFormat="1" ht="12.75">
      <c r="A4" s="64"/>
      <c r="D4" s="66"/>
      <c r="H4" s="67"/>
    </row>
    <row r="5" spans="1:8" s="65" customFormat="1" ht="12.75">
      <c r="A5" s="64"/>
      <c r="D5" s="66"/>
      <c r="H5" s="67"/>
    </row>
    <row r="6" spans="1:8" s="65" customFormat="1" ht="12.75">
      <c r="A6" s="64"/>
      <c r="B6" s="73" t="s">
        <v>266</v>
      </c>
      <c r="C6" s="83">
        <v>15685</v>
      </c>
      <c r="D6" s="66"/>
      <c r="H6" s="67"/>
    </row>
    <row r="7" spans="1:8" s="65" customFormat="1" ht="15" customHeight="1">
      <c r="A7" s="64"/>
      <c r="D7" s="66"/>
      <c r="H7" s="67"/>
    </row>
    <row r="8" spans="1:8" s="117" customFormat="1" ht="12.75">
      <c r="A8" s="115"/>
      <c r="B8" s="116" t="s">
        <v>6</v>
      </c>
      <c r="D8" s="118"/>
      <c r="H8" s="119"/>
    </row>
    <row r="9" spans="1:13" s="121" customFormat="1" ht="12.75">
      <c r="A9" s="120" t="s">
        <v>10</v>
      </c>
      <c r="B9" s="120" t="s">
        <v>262</v>
      </c>
      <c r="C9" s="120" t="s">
        <v>10</v>
      </c>
      <c r="D9" s="120"/>
      <c r="E9" s="120" t="s">
        <v>10</v>
      </c>
      <c r="F9" s="120" t="s">
        <v>10</v>
      </c>
      <c r="G9" s="120" t="s">
        <v>10</v>
      </c>
      <c r="H9" s="120" t="s">
        <v>10</v>
      </c>
      <c r="I9" s="120" t="s">
        <v>10</v>
      </c>
      <c r="J9" s="120" t="s">
        <v>10</v>
      </c>
      <c r="K9" s="120" t="s">
        <v>10</v>
      </c>
      <c r="M9" s="120" t="s">
        <v>10</v>
      </c>
    </row>
    <row r="10" spans="1:13" s="121" customFormat="1" ht="12.75">
      <c r="A10" s="120" t="s">
        <v>10</v>
      </c>
      <c r="B10" s="120" t="s">
        <v>10</v>
      </c>
      <c r="C10" s="122"/>
      <c r="D10" s="122" t="s">
        <v>246</v>
      </c>
      <c r="E10" s="121" t="s">
        <v>243</v>
      </c>
      <c r="F10" s="122" t="s">
        <v>244</v>
      </c>
      <c r="G10" s="122" t="s">
        <v>245</v>
      </c>
      <c r="I10" s="122"/>
      <c r="K10" s="122" t="s">
        <v>259</v>
      </c>
      <c r="L10" s="122"/>
      <c r="M10" s="122"/>
    </row>
    <row r="11" spans="1:13" s="76" customFormat="1" ht="12">
      <c r="A11" s="123" t="s">
        <v>11</v>
      </c>
      <c r="B11" s="123" t="s">
        <v>10</v>
      </c>
      <c r="C11" s="76" t="s">
        <v>10</v>
      </c>
      <c r="D11" s="124" t="s">
        <v>12</v>
      </c>
      <c r="E11" s="124" t="s">
        <v>13</v>
      </c>
      <c r="F11" s="124" t="s">
        <v>14</v>
      </c>
      <c r="H11" s="124" t="s">
        <v>15</v>
      </c>
      <c r="I11" s="68"/>
      <c r="J11" s="69" t="s">
        <v>16</v>
      </c>
      <c r="K11" s="124" t="s">
        <v>10</v>
      </c>
      <c r="L11" s="124"/>
      <c r="M11" s="124"/>
    </row>
    <row r="12" spans="1:13" s="76" customFormat="1" ht="12">
      <c r="A12" s="123" t="s">
        <v>17</v>
      </c>
      <c r="B12" s="123" t="s">
        <v>18</v>
      </c>
      <c r="C12" s="124" t="s">
        <v>19</v>
      </c>
      <c r="D12" s="124" t="s">
        <v>20</v>
      </c>
      <c r="E12" s="124" t="s">
        <v>21</v>
      </c>
      <c r="F12" s="124" t="s">
        <v>22</v>
      </c>
      <c r="G12" s="124" t="s">
        <v>23</v>
      </c>
      <c r="H12" s="124" t="s">
        <v>24</v>
      </c>
      <c r="I12" s="70" t="s">
        <v>25</v>
      </c>
      <c r="J12" s="71" t="s">
        <v>26</v>
      </c>
      <c r="K12" s="124" t="s">
        <v>27</v>
      </c>
      <c r="L12" s="124"/>
      <c r="M12" s="124"/>
    </row>
    <row r="13" s="121" customFormat="1" ht="12.75">
      <c r="B13" s="125"/>
    </row>
    <row r="14" spans="1:12" s="76" customFormat="1" ht="25.5">
      <c r="A14" s="76" t="s">
        <v>249</v>
      </c>
      <c r="B14" s="126" t="s">
        <v>258</v>
      </c>
      <c r="C14" s="127">
        <v>12402</v>
      </c>
      <c r="D14" s="128">
        <v>2727</v>
      </c>
      <c r="E14" s="128">
        <v>199</v>
      </c>
      <c r="F14" s="128">
        <v>121</v>
      </c>
      <c r="G14" s="128">
        <v>4728</v>
      </c>
      <c r="H14" s="129" t="s">
        <v>257</v>
      </c>
      <c r="I14" s="128">
        <f>1015+374</f>
        <v>1389</v>
      </c>
      <c r="J14" s="129" t="s">
        <v>247</v>
      </c>
      <c r="K14" s="128">
        <f>3187+51</f>
        <v>3238</v>
      </c>
      <c r="L14" s="72"/>
    </row>
    <row r="15" spans="1:12" s="76" customFormat="1" ht="12">
      <c r="A15" s="123" t="s">
        <v>250</v>
      </c>
      <c r="B15" s="123"/>
      <c r="C15" s="128">
        <f>C14*$F$3</f>
        <v>13084804512</v>
      </c>
      <c r="D15" s="128">
        <f aca="true" t="shared" si="0" ref="D15:K15">D14*$F$3</f>
        <v>2877137712</v>
      </c>
      <c r="E15" s="128">
        <f t="shared" si="0"/>
        <v>209956144</v>
      </c>
      <c r="F15" s="128">
        <f t="shared" si="0"/>
        <v>127661776</v>
      </c>
      <c r="G15" s="128">
        <f t="shared" si="0"/>
        <v>4988304768</v>
      </c>
      <c r="H15" s="128"/>
      <c r="I15" s="128">
        <f t="shared" si="0"/>
        <v>1465472784</v>
      </c>
      <c r="J15" s="128"/>
      <c r="K15" s="128">
        <f t="shared" si="0"/>
        <v>3416271328</v>
      </c>
      <c r="L15" s="72"/>
    </row>
    <row r="16" s="76" customFormat="1" ht="12"/>
    <row r="17" spans="2:12" s="179" customFormat="1" ht="12.75">
      <c r="B17" s="179" t="s">
        <v>287</v>
      </c>
      <c r="C17" s="179">
        <f>SUM(D17:K17)</f>
        <v>12877176467.073364</v>
      </c>
      <c r="D17" s="179">
        <f>'SEDS results'!E9</f>
        <v>2909331096.17024</v>
      </c>
      <c r="E17" s="179">
        <f>'SEDS results'!E6</f>
        <v>0</v>
      </c>
      <c r="F17" s="179">
        <f>'SEDS results'!E7</f>
        <v>140960378.287866</v>
      </c>
      <c r="G17" s="179">
        <f>'SEDS results'!E8</f>
        <v>4996280210.85549</v>
      </c>
      <c r="I17" s="179">
        <f>'SEDS results'!E5</f>
        <v>1456721398.32098</v>
      </c>
      <c r="K17" s="179">
        <f>'SEDS results'!E10</f>
        <v>3373883383.43879</v>
      </c>
      <c r="L17" s="179">
        <f>SUM(D17:K17)</f>
        <v>12877176467.073364</v>
      </c>
    </row>
    <row r="18" s="76" customFormat="1" ht="12.75">
      <c r="M18" s="185">
        <v>12877176467.1987</v>
      </c>
    </row>
    <row r="19" spans="2:11" s="76" customFormat="1" ht="12">
      <c r="B19" s="76" t="s">
        <v>288</v>
      </c>
      <c r="C19" s="76">
        <f>C15-C17</f>
        <v>207628044.92663574</v>
      </c>
      <c r="D19" s="76">
        <f aca="true" t="shared" si="1" ref="D19:K19">D15-D17</f>
        <v>-32193384.170239925</v>
      </c>
      <c r="E19" s="76">
        <f t="shared" si="1"/>
        <v>209956144</v>
      </c>
      <c r="F19" s="76">
        <f t="shared" si="1"/>
        <v>-13298602.287865996</v>
      </c>
      <c r="G19" s="76">
        <f t="shared" si="1"/>
        <v>-7975442.855489731</v>
      </c>
      <c r="I19" s="76">
        <f t="shared" si="1"/>
        <v>8751385.679019928</v>
      </c>
      <c r="K19" s="76">
        <f t="shared" si="1"/>
        <v>42387944.561210155</v>
      </c>
    </row>
    <row r="20" spans="2:11" s="76" customFormat="1" ht="12">
      <c r="B20" s="76" t="s">
        <v>289</v>
      </c>
      <c r="C20" s="76">
        <f>C19/C15</f>
        <v>0.01586787519341395</v>
      </c>
      <c r="D20" s="76">
        <f aca="true" t="shared" si="2" ref="D20:K20">D19/D15</f>
        <v>-0.011189378956720555</v>
      </c>
      <c r="E20" s="76">
        <f t="shared" si="2"/>
        <v>1</v>
      </c>
      <c r="F20" s="76">
        <f t="shared" si="2"/>
        <v>-0.10417058813176777</v>
      </c>
      <c r="G20" s="76">
        <f t="shared" si="2"/>
        <v>-0.0015988283046882454</v>
      </c>
      <c r="I20" s="76">
        <f t="shared" si="2"/>
        <v>0.005971714913144322</v>
      </c>
      <c r="K20" s="76">
        <f t="shared" si="2"/>
        <v>0.012407663353257565</v>
      </c>
    </row>
    <row r="21" s="76" customFormat="1" ht="12"/>
    <row r="22" spans="2:11" s="76" customFormat="1" ht="12">
      <c r="B22" s="76" t="s">
        <v>290</v>
      </c>
      <c r="C22" s="130">
        <f>C19/$F$3</f>
        <v>196.79338814871983</v>
      </c>
      <c r="D22" s="76">
        <f>D19/$F$3</f>
        <v>-30.513436414976955</v>
      </c>
      <c r="E22" s="76">
        <f>E19/$F$3</f>
        <v>199</v>
      </c>
      <c r="F22" s="76">
        <f>F19/$F$3</f>
        <v>-12.604641163943901</v>
      </c>
      <c r="G22" s="76">
        <f>G19/$F$3</f>
        <v>-7.559260224566024</v>
      </c>
      <c r="I22" s="76">
        <f>I19/$F$3</f>
        <v>8.294712014357463</v>
      </c>
      <c r="K22" s="76">
        <f>K19/$F$3</f>
        <v>40.176013937848</v>
      </c>
    </row>
    <row r="23" s="76" customFormat="1" ht="12"/>
    <row r="24" s="141" customFormat="1" ht="12.75" thickBot="1"/>
    <row r="26" ht="12">
      <c r="B26" s="75" t="s">
        <v>260</v>
      </c>
    </row>
    <row r="27" spans="2:11" ht="12">
      <c r="B27" s="75" t="s">
        <v>261</v>
      </c>
      <c r="K27" s="67" t="s">
        <v>256</v>
      </c>
    </row>
    <row r="28" ht="12">
      <c r="B28" s="75"/>
    </row>
    <row r="29" s="119" customFormat="1" ht="12.75">
      <c r="B29" s="117" t="s">
        <v>296</v>
      </c>
    </row>
    <row r="30" s="76" customFormat="1" ht="12">
      <c r="B30" s="113"/>
    </row>
    <row r="31" spans="1:13" s="135" customFormat="1" ht="12.75">
      <c r="A31" s="131" t="s">
        <v>11</v>
      </c>
      <c r="B31" s="132" t="s">
        <v>10</v>
      </c>
      <c r="C31" s="135" t="s">
        <v>10</v>
      </c>
      <c r="D31" s="135" t="s">
        <v>277</v>
      </c>
      <c r="E31" s="133" t="s">
        <v>13</v>
      </c>
      <c r="F31" s="133" t="s">
        <v>14</v>
      </c>
      <c r="H31" s="167" t="s">
        <v>15</v>
      </c>
      <c r="J31" s="133" t="s">
        <v>16</v>
      </c>
      <c r="K31" s="167" t="s">
        <v>10</v>
      </c>
      <c r="L31" s="133"/>
      <c r="M31" s="133"/>
    </row>
    <row r="32" spans="1:13" s="135" customFormat="1" ht="12.75">
      <c r="A32" s="131" t="s">
        <v>17</v>
      </c>
      <c r="B32" s="132" t="s">
        <v>18</v>
      </c>
      <c r="C32" s="133" t="s">
        <v>19</v>
      </c>
      <c r="D32" s="134"/>
      <c r="E32" s="133" t="s">
        <v>21</v>
      </c>
      <c r="F32" s="133" t="s">
        <v>292</v>
      </c>
      <c r="G32" s="133" t="s">
        <v>293</v>
      </c>
      <c r="H32" s="167" t="s">
        <v>294</v>
      </c>
      <c r="I32" s="133" t="s">
        <v>25</v>
      </c>
      <c r="J32" s="133" t="s">
        <v>26</v>
      </c>
      <c r="K32" s="167" t="s">
        <v>295</v>
      </c>
      <c r="L32" s="133"/>
      <c r="M32" s="133"/>
    </row>
    <row r="33" spans="2:3" s="76" customFormat="1" ht="12.75">
      <c r="B33" s="78" t="s">
        <v>264</v>
      </c>
      <c r="C33" s="84">
        <v>6793</v>
      </c>
    </row>
    <row r="34" spans="2:3" s="76" customFormat="1" ht="12">
      <c r="B34" s="79" t="s">
        <v>263</v>
      </c>
      <c r="C34" s="80">
        <v>3399</v>
      </c>
    </row>
    <row r="35" spans="1:13" s="139" customFormat="1" ht="12.75">
      <c r="A35" s="137"/>
      <c r="B35" s="81" t="s">
        <v>265</v>
      </c>
      <c r="C35" s="146">
        <f>C33-C34</f>
        <v>3394</v>
      </c>
      <c r="D35" s="138"/>
      <c r="E35" s="166">
        <v>64</v>
      </c>
      <c r="F35" s="166">
        <v>17</v>
      </c>
      <c r="G35" s="166">
        <v>401</v>
      </c>
      <c r="H35" s="166">
        <v>2143</v>
      </c>
      <c r="I35" s="166">
        <v>417</v>
      </c>
      <c r="J35" s="166">
        <v>56</v>
      </c>
      <c r="K35" s="168">
        <v>297</v>
      </c>
      <c r="L35" s="136"/>
      <c r="M35" s="27"/>
    </row>
    <row r="36" s="76" customFormat="1" ht="12.75">
      <c r="C36" s="114"/>
    </row>
    <row r="37" spans="2:11" s="179" customFormat="1" ht="12.75">
      <c r="B37" s="180" t="s">
        <v>297</v>
      </c>
      <c r="D37" s="179">
        <f aca="true" t="shared" si="3" ref="D37:J37">D35*$F$3</f>
        <v>0</v>
      </c>
      <c r="E37" s="179">
        <f t="shared" si="3"/>
        <v>67523584</v>
      </c>
      <c r="F37" s="179">
        <f t="shared" si="3"/>
        <v>17935952</v>
      </c>
      <c r="G37" s="179">
        <f t="shared" si="3"/>
        <v>423077456</v>
      </c>
      <c r="H37" s="179">
        <f t="shared" si="3"/>
        <v>2260985008</v>
      </c>
      <c r="I37" s="179">
        <f t="shared" si="3"/>
        <v>439958352</v>
      </c>
      <c r="J37" s="179">
        <f t="shared" si="3"/>
        <v>59083136</v>
      </c>
      <c r="K37" s="179">
        <f>K35*$F$3</f>
        <v>313351632</v>
      </c>
    </row>
    <row r="38" spans="2:14" s="141" customFormat="1" ht="13.5" thickBot="1">
      <c r="B38" s="142" t="s">
        <v>298</v>
      </c>
      <c r="C38" s="143" t="e">
        <f>E37+F37+G37+I38+#REF!</f>
        <v>#REF!</v>
      </c>
      <c r="I38" s="144">
        <f>I37+J37</f>
        <v>499041488</v>
      </c>
      <c r="J38" s="144"/>
      <c r="K38" s="182">
        <f>K37+H37</f>
        <v>2574336640</v>
      </c>
      <c r="L38" s="141">
        <f>K38+I38+G37+F37+E37+D37</f>
        <v>3581915120</v>
      </c>
      <c r="M38" s="184"/>
      <c r="N38" s="141" t="s">
        <v>409</v>
      </c>
    </row>
    <row r="39" spans="2:3" ht="18" customHeight="1">
      <c r="B39" s="113"/>
      <c r="C39" s="114"/>
    </row>
    <row r="40" spans="2:12" ht="12.75">
      <c r="B40" s="67" t="s">
        <v>403</v>
      </c>
      <c r="C40" s="145"/>
      <c r="D40" s="67">
        <f>'AEO table 6'!B43*1000</f>
        <v>3340</v>
      </c>
      <c r="E40" s="67">
        <f>'AEO table 6'!B29*1000</f>
        <v>270</v>
      </c>
      <c r="F40" s="67">
        <f>'AEO table 6'!B28*1000</f>
        <v>1260</v>
      </c>
      <c r="G40" s="67">
        <f>'AEO table 6'!B38*1000</f>
        <v>6880</v>
      </c>
      <c r="H40" s="67">
        <f>('AEO table 6'!B25+'AEO table 6'!B26)*1000</f>
        <v>2060</v>
      </c>
      <c r="I40" s="67">
        <f>'AEO table 6'!B41*1000</f>
        <v>1880</v>
      </c>
      <c r="K40" s="67">
        <f>('AEO table 6'!B34-'AEO table 6'!B29-'AEO table 6'!B28-'AEO table 6'!B26-'AEO table 6'!B25+'AEO table 6'!B42)*1000</f>
        <v>5580</v>
      </c>
      <c r="L40" s="67">
        <f>SUM(D40:K40)</f>
        <v>21270</v>
      </c>
    </row>
    <row r="41" spans="2:13" ht="12.75">
      <c r="B41" s="67" t="s">
        <v>404</v>
      </c>
      <c r="C41" s="145"/>
      <c r="D41" s="67">
        <f>D40*$F$3</f>
        <v>3523887040</v>
      </c>
      <c r="E41" s="67">
        <f aca="true" t="shared" si="4" ref="E41:J41">E40*$F$3</f>
        <v>284865120</v>
      </c>
      <c r="F41" s="67">
        <f t="shared" si="4"/>
        <v>1329370560</v>
      </c>
      <c r="G41" s="67">
        <f t="shared" si="4"/>
        <v>7258785280</v>
      </c>
      <c r="I41" s="67">
        <f t="shared" si="4"/>
        <v>1983505280</v>
      </c>
      <c r="J41" s="67">
        <f t="shared" si="4"/>
        <v>0</v>
      </c>
      <c r="K41" s="67">
        <f>(K40+H40)*$F$3</f>
        <v>8060627840</v>
      </c>
      <c r="L41" s="67">
        <f>SUM(D41:K41)</f>
        <v>22441041120</v>
      </c>
      <c r="M41" s="67">
        <v>22441041119.9987</v>
      </c>
    </row>
    <row r="42" spans="2:11" ht="12.75">
      <c r="B42" s="67" t="s">
        <v>407</v>
      </c>
      <c r="C42" s="145"/>
      <c r="D42" s="67">
        <f>C61</f>
        <v>2909331096.17024</v>
      </c>
      <c r="E42" s="67">
        <f>C58</f>
        <v>67523584</v>
      </c>
      <c r="F42" s="67">
        <f>C59</f>
        <v>158896330.287866</v>
      </c>
      <c r="G42" s="67">
        <f>C60</f>
        <v>5419357666.98082</v>
      </c>
      <c r="I42" s="67">
        <f>C57</f>
        <v>1955762886.32098</v>
      </c>
      <c r="K42" s="151">
        <v>5948220023.43879</v>
      </c>
    </row>
    <row r="43" ht="12.75">
      <c r="C43" s="145"/>
    </row>
    <row r="44" spans="2:12" s="177" customFormat="1" ht="12.75">
      <c r="B44" s="177" t="s">
        <v>405</v>
      </c>
      <c r="C44" s="178"/>
      <c r="D44" s="177">
        <f>D41-D42</f>
        <v>614555943.8297601</v>
      </c>
      <c r="E44" s="177">
        <f>E41-E42</f>
        <v>217341536</v>
      </c>
      <c r="F44" s="177">
        <f>F41-F42</f>
        <v>1170474229.712134</v>
      </c>
      <c r="G44" s="177">
        <f>G41-G42</f>
        <v>1839427613.0191803</v>
      </c>
      <c r="I44" s="177">
        <f>I41-I42</f>
        <v>27742393.679019928</v>
      </c>
      <c r="J44" s="177">
        <f>J41-J42</f>
        <v>0</v>
      </c>
      <c r="K44" s="177">
        <f>K41-K42</f>
        <v>2112407816.5612097</v>
      </c>
      <c r="L44" s="177">
        <f>SUM(D44:K44)</f>
        <v>5981949532.801304</v>
      </c>
    </row>
    <row r="45" spans="3:13" ht="12.75">
      <c r="C45" s="145"/>
      <c r="L45" s="77">
        <v>3869541716.24</v>
      </c>
      <c r="M45" s="67" t="s">
        <v>409</v>
      </c>
    </row>
    <row r="47" spans="2:13" ht="12.75">
      <c r="B47" s="67" t="s">
        <v>268</v>
      </c>
      <c r="C47" s="86">
        <f>C14+C35</f>
        <v>15796</v>
      </c>
      <c r="D47" s="82" t="s">
        <v>309</v>
      </c>
      <c r="L47" s="148">
        <f>L45+M38+M18</f>
        <v>16746718183.4387</v>
      </c>
      <c r="M47" s="67">
        <v>20267625759.9987</v>
      </c>
    </row>
    <row r="48" spans="2:5" ht="12.75">
      <c r="B48" s="67" t="s">
        <v>267</v>
      </c>
      <c r="C48" s="85">
        <f>C6+C33</f>
        <v>22478</v>
      </c>
      <c r="D48" s="156">
        <v>22196</v>
      </c>
      <c r="E48" s="67">
        <f>C48-D48</f>
        <v>282</v>
      </c>
    </row>
    <row r="49" spans="2:3" ht="12">
      <c r="B49" s="67" t="s">
        <v>291</v>
      </c>
      <c r="C49" s="67">
        <f>C48-C47</f>
        <v>6682</v>
      </c>
    </row>
    <row r="50" spans="2:3" ht="12">
      <c r="B50" s="67" t="s">
        <v>269</v>
      </c>
      <c r="C50" s="77">
        <v>21046</v>
      </c>
    </row>
    <row r="54" ht="12">
      <c r="B54" s="174" t="s">
        <v>406</v>
      </c>
    </row>
    <row r="55" spans="2:5" ht="12">
      <c r="B55" s="173" t="s">
        <v>10</v>
      </c>
      <c r="C55" s="174">
        <v>2005</v>
      </c>
      <c r="E55" s="67" t="s">
        <v>408</v>
      </c>
    </row>
    <row r="56" spans="2:3" ht="12">
      <c r="B56" s="173" t="s">
        <v>303</v>
      </c>
      <c r="C56" s="175"/>
    </row>
    <row r="57" spans="2:10" ht="15">
      <c r="B57" s="173" t="s">
        <v>299</v>
      </c>
      <c r="C57" s="176">
        <v>1955762886.32098</v>
      </c>
      <c r="D57" s="147">
        <v>1456721398.32098</v>
      </c>
      <c r="E57" s="158">
        <v>1983505280.00098</v>
      </c>
      <c r="F57" s="183"/>
      <c r="G57" s="183"/>
      <c r="H57" s="147"/>
      <c r="I57" s="147"/>
      <c r="J57" s="147"/>
    </row>
    <row r="58" spans="2:7" ht="15">
      <c r="B58" s="173" t="s">
        <v>300</v>
      </c>
      <c r="C58" s="176">
        <v>67523584</v>
      </c>
      <c r="D58" s="67">
        <v>0</v>
      </c>
      <c r="E58" s="183">
        <v>284865120</v>
      </c>
      <c r="F58" s="26"/>
      <c r="G58" s="26"/>
    </row>
    <row r="59" spans="2:7" ht="15">
      <c r="B59" s="173" t="s">
        <v>301</v>
      </c>
      <c r="C59" s="176">
        <v>158896330.287866</v>
      </c>
      <c r="D59" s="147">
        <v>140960378.287866</v>
      </c>
      <c r="E59" s="183">
        <v>1329370559.99786</v>
      </c>
      <c r="F59" s="26"/>
      <c r="G59" s="26"/>
    </row>
    <row r="60" spans="2:7" ht="15">
      <c r="B60" s="173" t="s">
        <v>276</v>
      </c>
      <c r="C60" s="176">
        <v>5419357666.98082</v>
      </c>
      <c r="D60" s="147">
        <v>4996280210.98082</v>
      </c>
      <c r="E60" s="147">
        <v>7258785280.00082</v>
      </c>
      <c r="F60" s="35"/>
      <c r="G60" s="140"/>
    </row>
    <row r="61" spans="2:7" ht="15">
      <c r="B61" s="173" t="s">
        <v>277</v>
      </c>
      <c r="C61" s="176">
        <v>2909331096.17024</v>
      </c>
      <c r="D61" s="147">
        <v>2909331096.17024</v>
      </c>
      <c r="E61" s="147">
        <v>3523887040.00024</v>
      </c>
      <c r="F61" s="35"/>
      <c r="G61" s="140"/>
    </row>
    <row r="62" spans="2:7" ht="15">
      <c r="B62" s="170" t="s">
        <v>302</v>
      </c>
      <c r="C62" s="176">
        <v>5948220023.43879</v>
      </c>
      <c r="D62" s="181">
        <v>3373883383.43879</v>
      </c>
      <c r="E62" s="147">
        <v>5887212479.99879</v>
      </c>
      <c r="F62" s="35"/>
      <c r="G62" s="140"/>
    </row>
    <row r="63" ht="12">
      <c r="B63" s="76"/>
    </row>
    <row r="64" spans="4:9" ht="12">
      <c r="D64" s="147"/>
      <c r="E64" s="147">
        <f>SUM(E57:E63)</f>
        <v>20267625759.99869</v>
      </c>
      <c r="F64" s="147"/>
      <c r="G64" s="147"/>
      <c r="H64" s="147"/>
      <c r="I64" s="147"/>
    </row>
    <row r="65" spans="1:7" ht="12">
      <c r="A65" s="67" t="s">
        <v>304</v>
      </c>
      <c r="B65" s="147"/>
      <c r="C65" s="147"/>
      <c r="D65" s="147"/>
      <c r="E65" s="147"/>
      <c r="F65" s="147"/>
      <c r="G65" s="147"/>
    </row>
    <row r="66" spans="2:7" ht="12">
      <c r="B66" s="149" t="e">
        <f>#REF!+C37+C17</f>
        <v>#REF!</v>
      </c>
      <c r="C66" s="147"/>
      <c r="D66" s="147"/>
      <c r="E66" s="147"/>
      <c r="F66" s="147"/>
      <c r="G66" s="147"/>
    </row>
    <row r="67" spans="1:7" ht="12">
      <c r="A67" s="67" t="s">
        <v>305</v>
      </c>
      <c r="B67" s="147">
        <f>3399+3283</f>
        <v>6682</v>
      </c>
      <c r="C67" s="147"/>
      <c r="D67" s="147"/>
      <c r="E67" s="147"/>
      <c r="F67" s="147"/>
      <c r="G67" s="147"/>
    </row>
    <row r="68" spans="2:7" ht="12">
      <c r="B68" s="150" t="e">
        <f>#REF!+B67</f>
        <v>#REF!</v>
      </c>
      <c r="D68" s="151">
        <v>15685</v>
      </c>
      <c r="E68" s="147"/>
      <c r="F68" s="147"/>
      <c r="G68" s="147"/>
    </row>
    <row r="69" spans="1:7" ht="12.75">
      <c r="A69" s="67" t="s">
        <v>307</v>
      </c>
      <c r="B69" s="153">
        <v>24946</v>
      </c>
      <c r="C69" s="147"/>
      <c r="D69" s="151">
        <v>14428</v>
      </c>
      <c r="E69" s="147"/>
      <c r="F69" s="147"/>
      <c r="G69" s="147"/>
    </row>
    <row r="70" spans="2:7" ht="12">
      <c r="B70" s="150" t="e">
        <f>B68-B69</f>
        <v>#REF!</v>
      </c>
      <c r="C70" s="154" t="e">
        <f>B70/B69</f>
        <v>#REF!</v>
      </c>
      <c r="D70" s="152">
        <f>D68-D69</f>
        <v>1257</v>
      </c>
      <c r="E70" s="147"/>
      <c r="F70" s="147"/>
      <c r="G70" s="147"/>
    </row>
    <row r="71" spans="2:7" ht="12">
      <c r="B71" s="147" t="s">
        <v>306</v>
      </c>
      <c r="C71" s="147"/>
      <c r="D71" s="147"/>
      <c r="E71" s="147"/>
      <c r="F71" s="147"/>
      <c r="G71" s="147"/>
    </row>
    <row r="72" spans="1:7" ht="15">
      <c r="A72" s="67" t="s">
        <v>308</v>
      </c>
      <c r="B72" s="155">
        <f>'AEO table 2'!B51*1000</f>
        <v>25030</v>
      </c>
      <c r="C72" s="147"/>
      <c r="D72" s="147"/>
      <c r="E72" s="147"/>
      <c r="F72" s="147"/>
      <c r="G72" s="147"/>
    </row>
    <row r="73" spans="2:7" ht="12">
      <c r="B73" s="149" t="e">
        <f>B68-B72</f>
        <v>#REF!</v>
      </c>
      <c r="C73" s="147"/>
      <c r="D73" s="147"/>
      <c r="E73" s="147"/>
      <c r="F73" s="147"/>
      <c r="G73" s="147"/>
    </row>
    <row r="74" spans="2:7" ht="12">
      <c r="B74" s="147"/>
      <c r="C74" s="147"/>
      <c r="D74" s="147"/>
      <c r="E74" s="147"/>
      <c r="F74" s="147"/>
      <c r="G74" s="147"/>
    </row>
    <row r="75" spans="2:7" ht="12">
      <c r="B75" s="147"/>
      <c r="C75" s="147"/>
      <c r="D75" s="147"/>
      <c r="E75" s="147"/>
      <c r="F75" s="147"/>
      <c r="G75" s="147"/>
    </row>
    <row r="76" spans="2:7" ht="12">
      <c r="B76" s="147"/>
      <c r="C76" s="147"/>
      <c r="D76" s="147"/>
      <c r="E76" s="147"/>
      <c r="F76" s="147"/>
      <c r="G76" s="147"/>
    </row>
    <row r="77" spans="2:7" ht="12">
      <c r="B77" s="147"/>
      <c r="C77" s="147"/>
      <c r="D77" s="147"/>
      <c r="E77" s="147"/>
      <c r="F77" s="147"/>
      <c r="G77" s="147"/>
    </row>
    <row r="78" spans="2:7" ht="12">
      <c r="B78" s="147"/>
      <c r="C78" s="147"/>
      <c r="D78" s="147"/>
      <c r="E78" s="147"/>
      <c r="F78" s="147"/>
      <c r="G78" s="147"/>
    </row>
    <row r="79" spans="2:7" ht="12">
      <c r="B79" s="147"/>
      <c r="C79" s="147"/>
      <c r="D79" s="147"/>
      <c r="E79" s="147"/>
      <c r="F79" s="147"/>
      <c r="G79" s="147"/>
    </row>
    <row r="80" spans="2:7" ht="12">
      <c r="B80" s="147"/>
      <c r="C80" s="147"/>
      <c r="D80" s="147"/>
      <c r="E80" s="147"/>
      <c r="F80" s="147"/>
      <c r="G80" s="147"/>
    </row>
    <row r="81" spans="2:7" ht="12">
      <c r="B81" s="147"/>
      <c r="C81" s="147"/>
      <c r="D81" s="147"/>
      <c r="E81" s="147"/>
      <c r="F81" s="147"/>
      <c r="G81" s="147"/>
    </row>
    <row r="82" spans="2:7" ht="12">
      <c r="B82" s="147"/>
      <c r="C82" s="147"/>
      <c r="D82" s="147"/>
      <c r="E82" s="147"/>
      <c r="F82" s="147"/>
      <c r="G82" s="147"/>
    </row>
    <row r="83" spans="2:7" ht="12">
      <c r="B83" s="147"/>
      <c r="C83" s="147"/>
      <c r="D83" s="147"/>
      <c r="E83" s="147"/>
      <c r="F83" s="147"/>
      <c r="G83" s="147"/>
    </row>
    <row r="84" spans="2:7" ht="12">
      <c r="B84" s="147"/>
      <c r="C84" s="147"/>
      <c r="D84" s="147"/>
      <c r="E84" s="147"/>
      <c r="F84" s="147"/>
      <c r="G84" s="147"/>
    </row>
    <row r="85" spans="2:7" ht="12">
      <c r="B85" s="147"/>
      <c r="C85" s="147"/>
      <c r="D85" s="147"/>
      <c r="E85" s="147"/>
      <c r="F85" s="147"/>
      <c r="G85" s="147"/>
    </row>
    <row r="86" spans="2:7" ht="12">
      <c r="B86" s="147"/>
      <c r="C86" s="147"/>
      <c r="D86" s="147"/>
      <c r="E86" s="147"/>
      <c r="F86" s="147"/>
      <c r="G86" s="147"/>
    </row>
    <row r="87" spans="2:7" ht="12">
      <c r="B87" s="147"/>
      <c r="C87" s="147"/>
      <c r="D87" s="147"/>
      <c r="E87" s="147"/>
      <c r="F87" s="147"/>
      <c r="G87" s="147"/>
    </row>
    <row r="88" spans="2:7" ht="12">
      <c r="B88" s="147"/>
      <c r="C88" s="147"/>
      <c r="D88" s="147"/>
      <c r="E88" s="147"/>
      <c r="F88" s="147"/>
      <c r="G88" s="147"/>
    </row>
    <row r="89" spans="2:7" ht="12">
      <c r="B89" s="147"/>
      <c r="C89" s="147"/>
      <c r="D89" s="147"/>
      <c r="E89" s="147"/>
      <c r="F89" s="147"/>
      <c r="G89" s="147"/>
    </row>
    <row r="90" spans="2:7" ht="12">
      <c r="B90" s="147"/>
      <c r="C90" s="147"/>
      <c r="D90" s="147"/>
      <c r="E90" s="147"/>
      <c r="F90" s="147"/>
      <c r="G90" s="147"/>
    </row>
    <row r="91" spans="2:7" ht="12">
      <c r="B91" s="147"/>
      <c r="C91" s="147"/>
      <c r="D91" s="147"/>
      <c r="E91" s="147"/>
      <c r="F91" s="147"/>
      <c r="G91" s="147"/>
    </row>
    <row r="92" spans="2:7" ht="12">
      <c r="B92" s="147"/>
      <c r="C92" s="147"/>
      <c r="D92" s="147"/>
      <c r="E92" s="147"/>
      <c r="F92" s="147"/>
      <c r="G92" s="147"/>
    </row>
    <row r="93" spans="2:7" ht="12">
      <c r="B93" s="147"/>
      <c r="C93" s="147"/>
      <c r="D93" s="147"/>
      <c r="E93" s="147"/>
      <c r="F93" s="147"/>
      <c r="G93" s="147"/>
    </row>
    <row r="94" spans="2:7" ht="12">
      <c r="B94" s="147"/>
      <c r="C94" s="147"/>
      <c r="D94" s="147"/>
      <c r="E94" s="147"/>
      <c r="F94" s="147"/>
      <c r="G94" s="147"/>
    </row>
    <row r="95" spans="2:7" ht="12">
      <c r="B95" s="147"/>
      <c r="C95" s="147"/>
      <c r="D95" s="147"/>
      <c r="E95" s="147"/>
      <c r="F95" s="147"/>
      <c r="G95" s="147"/>
    </row>
    <row r="96" spans="2:7" ht="12">
      <c r="B96" s="147"/>
      <c r="C96" s="147"/>
      <c r="D96" s="147"/>
      <c r="E96" s="147"/>
      <c r="F96" s="147"/>
      <c r="G96" s="147"/>
    </row>
    <row r="97" spans="2:7" ht="12">
      <c r="B97" s="147"/>
      <c r="C97" s="147"/>
      <c r="D97" s="147"/>
      <c r="E97" s="147"/>
      <c r="F97" s="147"/>
      <c r="G97" s="147"/>
    </row>
    <row r="98" spans="2:7" ht="12">
      <c r="B98" s="147"/>
      <c r="C98" s="147"/>
      <c r="D98" s="147"/>
      <c r="E98" s="147"/>
      <c r="F98" s="147"/>
      <c r="G98" s="147"/>
    </row>
    <row r="99" spans="2:7" ht="12">
      <c r="B99" s="147"/>
      <c r="C99" s="147"/>
      <c r="D99" s="147"/>
      <c r="E99" s="147"/>
      <c r="F99" s="147"/>
      <c r="G99" s="147"/>
    </row>
    <row r="100" spans="2:7" ht="12">
      <c r="B100" s="147"/>
      <c r="C100" s="147"/>
      <c r="D100" s="147"/>
      <c r="E100" s="147"/>
      <c r="F100" s="147"/>
      <c r="G100" s="147"/>
    </row>
    <row r="101" spans="2:7" ht="12">
      <c r="B101" s="147"/>
      <c r="C101" s="147"/>
      <c r="D101" s="147"/>
      <c r="E101" s="147"/>
      <c r="F101" s="147"/>
      <c r="G101" s="147"/>
    </row>
    <row r="102" spans="2:7" ht="12">
      <c r="B102" s="147"/>
      <c r="C102" s="147"/>
      <c r="D102" s="147"/>
      <c r="E102" s="147"/>
      <c r="F102" s="147"/>
      <c r="G102" s="147"/>
    </row>
    <row r="103" spans="2:7" ht="12">
      <c r="B103" s="147"/>
      <c r="C103" s="147"/>
      <c r="D103" s="147"/>
      <c r="E103" s="147"/>
      <c r="F103" s="147"/>
      <c r="G103" s="147"/>
    </row>
    <row r="104" spans="2:7" ht="12">
      <c r="B104" s="147"/>
      <c r="C104" s="147"/>
      <c r="D104" s="147"/>
      <c r="E104" s="147"/>
      <c r="F104" s="147"/>
      <c r="G104" s="147"/>
    </row>
    <row r="105" spans="2:7" ht="12">
      <c r="B105" s="147"/>
      <c r="C105" s="147"/>
      <c r="D105" s="147"/>
      <c r="E105" s="147"/>
      <c r="F105" s="147"/>
      <c r="G105" s="147"/>
    </row>
    <row r="106" spans="2:7" ht="12">
      <c r="B106" s="147"/>
      <c r="C106" s="147"/>
      <c r="D106" s="147"/>
      <c r="E106" s="147"/>
      <c r="F106" s="147"/>
      <c r="G106" s="147"/>
    </row>
    <row r="107" spans="2:7" ht="12">
      <c r="B107" s="147"/>
      <c r="C107" s="147"/>
      <c r="D107" s="147"/>
      <c r="E107" s="147"/>
      <c r="F107" s="147"/>
      <c r="G107" s="147"/>
    </row>
    <row r="108" spans="2:7" ht="12">
      <c r="B108" s="147"/>
      <c r="C108" s="147"/>
      <c r="D108" s="147"/>
      <c r="E108" s="147"/>
      <c r="F108" s="147"/>
      <c r="G108" s="14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7"/>
  <sheetViews>
    <sheetView zoomScalePageLayoutView="0" workbookViewId="0" topLeftCell="A32">
      <selection activeCell="A43" sqref="A43"/>
    </sheetView>
  </sheetViews>
  <sheetFormatPr defaultColWidth="8.88671875" defaultRowHeight="15.75"/>
  <cols>
    <col min="1" max="1" width="34.10546875" style="0" customWidth="1"/>
  </cols>
  <sheetData>
    <row r="1" ht="15">
      <c r="A1" s="157" t="s">
        <v>357</v>
      </c>
    </row>
    <row r="2" spans="1:27" ht="15">
      <c r="A2" t="s">
        <v>10</v>
      </c>
      <c r="B2">
        <v>2005</v>
      </c>
      <c r="C2">
        <v>2006</v>
      </c>
      <c r="D2">
        <v>2007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>
        <v>2014</v>
      </c>
      <c r="L2">
        <v>2015</v>
      </c>
      <c r="M2">
        <v>2016</v>
      </c>
      <c r="N2">
        <v>2017</v>
      </c>
      <c r="O2">
        <v>2018</v>
      </c>
      <c r="P2">
        <v>2019</v>
      </c>
      <c r="Q2">
        <v>2020</v>
      </c>
      <c r="R2">
        <v>2021</v>
      </c>
      <c r="S2">
        <v>2022</v>
      </c>
      <c r="T2">
        <v>2023</v>
      </c>
      <c r="U2">
        <v>2024</v>
      </c>
      <c r="V2">
        <v>2025</v>
      </c>
      <c r="W2">
        <v>2026</v>
      </c>
      <c r="X2">
        <v>2027</v>
      </c>
      <c r="Y2">
        <v>2028</v>
      </c>
      <c r="Z2">
        <v>2029</v>
      </c>
      <c r="AA2">
        <v>2030</v>
      </c>
    </row>
    <row r="3" spans="1:27" ht="15">
      <c r="A3" t="s">
        <v>310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</row>
    <row r="4" spans="1:27" ht="15">
      <c r="A4" t="s">
        <v>311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</row>
    <row r="5" spans="1:27" ht="15">
      <c r="A5" t="s">
        <v>312</v>
      </c>
      <c r="B5">
        <v>4208</v>
      </c>
      <c r="C5">
        <v>4290</v>
      </c>
      <c r="D5">
        <v>4334</v>
      </c>
      <c r="E5">
        <v>4329</v>
      </c>
      <c r="F5">
        <v>4432</v>
      </c>
      <c r="G5">
        <v>4577</v>
      </c>
      <c r="H5">
        <v>4727</v>
      </c>
      <c r="I5">
        <v>4829</v>
      </c>
      <c r="J5">
        <v>4900</v>
      </c>
      <c r="K5">
        <v>4975</v>
      </c>
      <c r="L5">
        <v>5076</v>
      </c>
      <c r="M5">
        <v>5179</v>
      </c>
      <c r="N5">
        <v>5267</v>
      </c>
      <c r="O5">
        <v>5349</v>
      </c>
      <c r="P5">
        <v>5419</v>
      </c>
      <c r="Q5">
        <v>5493</v>
      </c>
      <c r="R5">
        <v>5570</v>
      </c>
      <c r="S5">
        <v>5642</v>
      </c>
      <c r="T5">
        <v>5722</v>
      </c>
      <c r="U5">
        <v>5800</v>
      </c>
      <c r="V5">
        <v>5883</v>
      </c>
      <c r="W5">
        <v>5964</v>
      </c>
      <c r="X5">
        <v>6045</v>
      </c>
      <c r="Y5">
        <v>6122</v>
      </c>
      <c r="Z5">
        <v>6198</v>
      </c>
      <c r="AA5">
        <v>6283</v>
      </c>
    </row>
    <row r="6" spans="1:27" ht="15">
      <c r="A6" t="s">
        <v>313</v>
      </c>
      <c r="B6">
        <v>1525</v>
      </c>
      <c r="C6">
        <v>1531</v>
      </c>
      <c r="D6">
        <v>1446</v>
      </c>
      <c r="E6">
        <v>1352</v>
      </c>
      <c r="F6">
        <v>1349</v>
      </c>
      <c r="G6">
        <v>1419</v>
      </c>
      <c r="H6">
        <v>1497</v>
      </c>
      <c r="I6">
        <v>1535</v>
      </c>
      <c r="J6">
        <v>1554</v>
      </c>
      <c r="K6">
        <v>1565</v>
      </c>
      <c r="L6">
        <v>1583</v>
      </c>
      <c r="M6">
        <v>1603</v>
      </c>
      <c r="N6">
        <v>1607</v>
      </c>
      <c r="O6">
        <v>1612</v>
      </c>
      <c r="P6">
        <v>1614</v>
      </c>
      <c r="Q6">
        <v>1619</v>
      </c>
      <c r="R6">
        <v>1625</v>
      </c>
      <c r="S6">
        <v>1632</v>
      </c>
      <c r="T6">
        <v>1635</v>
      </c>
      <c r="U6">
        <v>1646</v>
      </c>
      <c r="V6">
        <v>1663</v>
      </c>
      <c r="W6">
        <v>1681</v>
      </c>
      <c r="X6">
        <v>1692</v>
      </c>
      <c r="Y6">
        <v>1694</v>
      </c>
      <c r="Z6">
        <v>1700</v>
      </c>
      <c r="AA6">
        <v>1715</v>
      </c>
    </row>
    <row r="7" spans="1:27" ht="15">
      <c r="A7" t="s">
        <v>314</v>
      </c>
      <c r="B7">
        <v>5732</v>
      </c>
      <c r="C7">
        <v>5821</v>
      </c>
      <c r="D7">
        <v>5781</v>
      </c>
      <c r="E7">
        <v>5680</v>
      </c>
      <c r="F7">
        <v>5782</v>
      </c>
      <c r="G7">
        <v>5997</v>
      </c>
      <c r="H7">
        <v>6223</v>
      </c>
      <c r="I7">
        <v>6364</v>
      </c>
      <c r="J7">
        <v>6455</v>
      </c>
      <c r="K7">
        <v>6540</v>
      </c>
      <c r="L7">
        <v>6659</v>
      </c>
      <c r="M7">
        <v>6783</v>
      </c>
      <c r="N7">
        <v>6874</v>
      </c>
      <c r="O7">
        <v>6961</v>
      </c>
      <c r="P7">
        <v>7033</v>
      </c>
      <c r="Q7">
        <v>7113</v>
      </c>
      <c r="R7">
        <v>7196</v>
      </c>
      <c r="S7">
        <v>7273</v>
      </c>
      <c r="T7">
        <v>7357</v>
      </c>
      <c r="U7">
        <v>7446</v>
      </c>
      <c r="V7">
        <v>7546</v>
      </c>
      <c r="W7">
        <v>7645</v>
      </c>
      <c r="X7">
        <v>7737</v>
      </c>
      <c r="Y7">
        <v>7816</v>
      </c>
      <c r="Z7">
        <v>7898</v>
      </c>
      <c r="AA7">
        <v>7997</v>
      </c>
    </row>
    <row r="8" spans="1:27" ht="15">
      <c r="A8" t="s">
        <v>315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</row>
    <row r="9" spans="1:27" ht="15">
      <c r="A9" t="s">
        <v>316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</row>
    <row r="10" spans="1:27" ht="15">
      <c r="A10" t="s">
        <v>317</v>
      </c>
      <c r="B10">
        <v>17.54</v>
      </c>
      <c r="C10">
        <v>19.71</v>
      </c>
      <c r="D10">
        <v>20.7</v>
      </c>
      <c r="E10">
        <v>20.9</v>
      </c>
      <c r="F10">
        <v>18.18</v>
      </c>
      <c r="G10">
        <v>17.74</v>
      </c>
      <c r="H10">
        <v>17.4</v>
      </c>
      <c r="I10">
        <v>17.19</v>
      </c>
      <c r="J10">
        <v>16.99</v>
      </c>
      <c r="K10">
        <v>16.79</v>
      </c>
      <c r="L10">
        <v>16.65</v>
      </c>
      <c r="M10">
        <v>16.62</v>
      </c>
      <c r="N10">
        <v>16.69</v>
      </c>
      <c r="O10">
        <v>16.77</v>
      </c>
      <c r="P10">
        <v>16.85</v>
      </c>
      <c r="Q10">
        <v>16.79</v>
      </c>
      <c r="R10">
        <v>16.67</v>
      </c>
      <c r="S10">
        <v>16.79</v>
      </c>
      <c r="T10">
        <v>16.88</v>
      </c>
      <c r="U10">
        <v>16.99</v>
      </c>
      <c r="V10">
        <v>17.1</v>
      </c>
      <c r="W10">
        <v>17.21</v>
      </c>
      <c r="X10">
        <v>17.25</v>
      </c>
      <c r="Y10">
        <v>17.51</v>
      </c>
      <c r="Z10">
        <v>17.65</v>
      </c>
      <c r="AA10">
        <v>17.79</v>
      </c>
    </row>
    <row r="11" spans="1:27" ht="15">
      <c r="A11" t="s">
        <v>318</v>
      </c>
      <c r="B11">
        <v>15.48</v>
      </c>
      <c r="C11">
        <v>15.48</v>
      </c>
      <c r="D11">
        <v>17.19</v>
      </c>
      <c r="E11">
        <v>19.51</v>
      </c>
      <c r="F11">
        <v>22.67</v>
      </c>
      <c r="G11">
        <v>21.18</v>
      </c>
      <c r="H11">
        <v>20.59</v>
      </c>
      <c r="I11">
        <v>19.98</v>
      </c>
      <c r="J11">
        <v>19.43</v>
      </c>
      <c r="K11">
        <v>19.31</v>
      </c>
      <c r="L11">
        <v>18.72</v>
      </c>
      <c r="M11">
        <v>18.24</v>
      </c>
      <c r="N11">
        <v>18.33</v>
      </c>
      <c r="O11">
        <v>18.54</v>
      </c>
      <c r="P11">
        <v>19.12</v>
      </c>
      <c r="Q11">
        <v>19.63</v>
      </c>
      <c r="R11">
        <v>19.31</v>
      </c>
      <c r="S11">
        <v>19.46</v>
      </c>
      <c r="T11">
        <v>19.53</v>
      </c>
      <c r="U11">
        <v>19.49</v>
      </c>
      <c r="V11">
        <v>19.62</v>
      </c>
      <c r="W11">
        <v>19.72</v>
      </c>
      <c r="X11">
        <v>19.82</v>
      </c>
      <c r="Y11">
        <v>20</v>
      </c>
      <c r="Z11">
        <v>20.19</v>
      </c>
      <c r="AA11">
        <v>20.32</v>
      </c>
    </row>
    <row r="12" spans="1:27" ht="15">
      <c r="A12" t="s">
        <v>319</v>
      </c>
      <c r="B12">
        <v>14.5</v>
      </c>
      <c r="C12">
        <v>15.33</v>
      </c>
      <c r="D12">
        <v>17.18</v>
      </c>
      <c r="E12">
        <v>19.96</v>
      </c>
      <c r="F12">
        <v>16.3</v>
      </c>
      <c r="G12">
        <v>15.72</v>
      </c>
      <c r="H12">
        <v>15.7</v>
      </c>
      <c r="I12">
        <v>14.92</v>
      </c>
      <c r="J12">
        <v>14.44</v>
      </c>
      <c r="K12">
        <v>14.4</v>
      </c>
      <c r="L12">
        <v>13.95</v>
      </c>
      <c r="M12">
        <v>13.53</v>
      </c>
      <c r="N12">
        <v>13.56</v>
      </c>
      <c r="O12">
        <v>13.75</v>
      </c>
      <c r="P12">
        <v>14.22</v>
      </c>
      <c r="Q12">
        <v>14.62</v>
      </c>
      <c r="R12">
        <v>14.5</v>
      </c>
      <c r="S12">
        <v>14.67</v>
      </c>
      <c r="T12">
        <v>14.76</v>
      </c>
      <c r="U12">
        <v>14.86</v>
      </c>
      <c r="V12">
        <v>15.1</v>
      </c>
      <c r="W12">
        <v>15.34</v>
      </c>
      <c r="X12">
        <v>15.53</v>
      </c>
      <c r="Y12">
        <v>15.72</v>
      </c>
      <c r="Z12">
        <v>15.97</v>
      </c>
      <c r="AA12">
        <v>16.26</v>
      </c>
    </row>
    <row r="13" spans="1:27" ht="15">
      <c r="A13" t="s">
        <v>320</v>
      </c>
      <c r="B13">
        <v>10.43</v>
      </c>
      <c r="C13">
        <v>9.06</v>
      </c>
      <c r="D13">
        <v>8.5</v>
      </c>
      <c r="E13">
        <v>12.19</v>
      </c>
      <c r="F13">
        <v>11.55</v>
      </c>
      <c r="G13">
        <v>10.86</v>
      </c>
      <c r="H13">
        <v>10.34</v>
      </c>
      <c r="I13">
        <v>9.44</v>
      </c>
      <c r="J13">
        <v>8.99</v>
      </c>
      <c r="K13">
        <v>8.73</v>
      </c>
      <c r="L13">
        <v>8.24</v>
      </c>
      <c r="M13">
        <v>7.85</v>
      </c>
      <c r="N13">
        <v>7.84</v>
      </c>
      <c r="O13">
        <v>7.96</v>
      </c>
      <c r="P13">
        <v>8.14</v>
      </c>
      <c r="Q13">
        <v>8.28999999999999</v>
      </c>
      <c r="R13">
        <v>8.4</v>
      </c>
      <c r="S13">
        <v>8.49</v>
      </c>
      <c r="T13">
        <v>8.66</v>
      </c>
      <c r="U13">
        <v>8.84</v>
      </c>
      <c r="V13">
        <v>9</v>
      </c>
      <c r="W13">
        <v>9.16</v>
      </c>
      <c r="X13">
        <v>9.17</v>
      </c>
      <c r="Y13">
        <v>9.35</v>
      </c>
      <c r="Z13">
        <v>9.46</v>
      </c>
      <c r="AA13">
        <v>9.61999999999999</v>
      </c>
    </row>
    <row r="14" spans="1:27" ht="15">
      <c r="A14" t="s">
        <v>321</v>
      </c>
      <c r="B14">
        <v>9.01</v>
      </c>
      <c r="C14">
        <v>9.01</v>
      </c>
      <c r="D14">
        <v>7.98</v>
      </c>
      <c r="E14">
        <v>7.98</v>
      </c>
      <c r="F14">
        <v>9.76</v>
      </c>
      <c r="G14">
        <v>9.22</v>
      </c>
      <c r="H14">
        <v>9</v>
      </c>
      <c r="I14">
        <v>9.10999999999999</v>
      </c>
      <c r="J14">
        <v>8.84</v>
      </c>
      <c r="K14">
        <v>8.67</v>
      </c>
      <c r="L14">
        <v>8.32</v>
      </c>
      <c r="M14">
        <v>8</v>
      </c>
      <c r="N14">
        <v>7.95</v>
      </c>
      <c r="O14">
        <v>8.02999999999999</v>
      </c>
      <c r="P14">
        <v>8.15</v>
      </c>
      <c r="Q14">
        <v>8.25</v>
      </c>
      <c r="R14">
        <v>7.98</v>
      </c>
      <c r="S14">
        <v>8.11999999999999</v>
      </c>
      <c r="T14">
        <v>8.23</v>
      </c>
      <c r="U14">
        <v>8.36999999999999</v>
      </c>
      <c r="V14">
        <v>8.52999999999999</v>
      </c>
      <c r="W14">
        <v>8.68</v>
      </c>
      <c r="X14">
        <v>8.82</v>
      </c>
      <c r="Y14">
        <v>9</v>
      </c>
      <c r="Z14">
        <v>9.13</v>
      </c>
      <c r="AA14">
        <v>8.94</v>
      </c>
    </row>
    <row r="15" spans="1:27" ht="15">
      <c r="A15" t="s">
        <v>322</v>
      </c>
      <c r="B15">
        <v>5.49</v>
      </c>
      <c r="C15">
        <v>4.63</v>
      </c>
      <c r="D15">
        <v>4.34</v>
      </c>
      <c r="E15">
        <v>6.22</v>
      </c>
      <c r="F15">
        <v>10.22</v>
      </c>
      <c r="G15">
        <v>9.66</v>
      </c>
      <c r="H15">
        <v>9.26</v>
      </c>
      <c r="I15">
        <v>8.77</v>
      </c>
      <c r="J15">
        <v>8.32</v>
      </c>
      <c r="K15">
        <v>7.67</v>
      </c>
      <c r="L15">
        <v>7.28</v>
      </c>
      <c r="M15">
        <v>6.79</v>
      </c>
      <c r="N15">
        <v>6.51</v>
      </c>
      <c r="O15">
        <v>5.69</v>
      </c>
      <c r="P15">
        <v>5.71</v>
      </c>
      <c r="Q15">
        <v>5.74</v>
      </c>
      <c r="R15">
        <v>5.72</v>
      </c>
      <c r="S15">
        <v>5.67</v>
      </c>
      <c r="T15">
        <v>5.73</v>
      </c>
      <c r="U15">
        <v>5.8</v>
      </c>
      <c r="V15">
        <v>5.93</v>
      </c>
      <c r="W15">
        <v>6.08</v>
      </c>
      <c r="X15">
        <v>6.16</v>
      </c>
      <c r="Y15">
        <v>6.3</v>
      </c>
      <c r="Z15">
        <v>6.37</v>
      </c>
      <c r="AA15">
        <v>6.35</v>
      </c>
    </row>
    <row r="16" spans="1:27" ht="15">
      <c r="A16" t="s">
        <v>323</v>
      </c>
      <c r="B16">
        <v>7.43</v>
      </c>
      <c r="C16">
        <v>6.69</v>
      </c>
      <c r="D16">
        <v>6.09</v>
      </c>
      <c r="E16">
        <v>6.55</v>
      </c>
      <c r="F16">
        <v>6.79</v>
      </c>
      <c r="G16">
        <v>6.38</v>
      </c>
      <c r="H16">
        <v>6.04</v>
      </c>
      <c r="I16">
        <v>5.81</v>
      </c>
      <c r="J16">
        <v>5.56</v>
      </c>
      <c r="K16">
        <v>5.38</v>
      </c>
      <c r="L16">
        <v>5.26</v>
      </c>
      <c r="M16">
        <v>5.21</v>
      </c>
      <c r="N16">
        <v>5.28</v>
      </c>
      <c r="O16">
        <v>5.36</v>
      </c>
      <c r="P16">
        <v>5.43</v>
      </c>
      <c r="Q16">
        <v>5.35</v>
      </c>
      <c r="R16">
        <v>5.23</v>
      </c>
      <c r="S16">
        <v>5.35</v>
      </c>
      <c r="T16">
        <v>5.46</v>
      </c>
      <c r="U16">
        <v>5.59</v>
      </c>
      <c r="V16">
        <v>5.71</v>
      </c>
      <c r="W16">
        <v>5.86</v>
      </c>
      <c r="X16">
        <v>5.9</v>
      </c>
      <c r="Y16">
        <v>6.14</v>
      </c>
      <c r="Z16">
        <v>6.3</v>
      </c>
      <c r="AA16">
        <v>6.45</v>
      </c>
    </row>
    <row r="17" spans="1:27" ht="15">
      <c r="A17" t="s">
        <v>324</v>
      </c>
      <c r="B17">
        <v>9.07</v>
      </c>
      <c r="C17">
        <v>8.36999999999999</v>
      </c>
      <c r="D17">
        <v>7.77</v>
      </c>
      <c r="E17">
        <v>8.16</v>
      </c>
      <c r="F17">
        <v>8.33</v>
      </c>
      <c r="G17">
        <v>7.95</v>
      </c>
      <c r="H17">
        <v>7.63</v>
      </c>
      <c r="I17">
        <v>7.43</v>
      </c>
      <c r="J17">
        <v>7.2</v>
      </c>
      <c r="K17">
        <v>7.02</v>
      </c>
      <c r="L17">
        <v>6.9</v>
      </c>
      <c r="M17">
        <v>6.85</v>
      </c>
      <c r="N17">
        <v>6.91</v>
      </c>
      <c r="O17">
        <v>6.98</v>
      </c>
      <c r="P17">
        <v>7.04</v>
      </c>
      <c r="Q17">
        <v>6.96</v>
      </c>
      <c r="R17">
        <v>6.84</v>
      </c>
      <c r="S17">
        <v>6.95</v>
      </c>
      <c r="T17">
        <v>7.05</v>
      </c>
      <c r="U17">
        <v>7.19</v>
      </c>
      <c r="V17">
        <v>7.31</v>
      </c>
      <c r="W17">
        <v>7.46</v>
      </c>
      <c r="X17">
        <v>7.5</v>
      </c>
      <c r="Y17">
        <v>7.74</v>
      </c>
      <c r="Z17">
        <v>7.9</v>
      </c>
      <c r="AA17">
        <v>8.03999999999999</v>
      </c>
    </row>
    <row r="18" spans="1:27" ht="15">
      <c r="A18" t="s">
        <v>325</v>
      </c>
      <c r="B18">
        <v>3.29</v>
      </c>
      <c r="C18">
        <v>3.54</v>
      </c>
      <c r="D18">
        <v>3.88</v>
      </c>
      <c r="E18">
        <v>4.15</v>
      </c>
      <c r="F18">
        <v>4.14</v>
      </c>
      <c r="G18">
        <v>4.07</v>
      </c>
      <c r="H18">
        <v>3.95</v>
      </c>
      <c r="I18">
        <v>3.82</v>
      </c>
      <c r="J18">
        <v>3.75</v>
      </c>
      <c r="K18">
        <v>3.65</v>
      </c>
      <c r="L18">
        <v>3.53</v>
      </c>
      <c r="M18">
        <v>3.45</v>
      </c>
      <c r="N18">
        <v>3.4</v>
      </c>
      <c r="O18">
        <v>3.39</v>
      </c>
      <c r="P18">
        <v>3.4</v>
      </c>
      <c r="Q18">
        <v>3.42</v>
      </c>
      <c r="R18">
        <v>3.43</v>
      </c>
      <c r="S18">
        <v>3.45</v>
      </c>
      <c r="T18">
        <v>3.47</v>
      </c>
      <c r="U18">
        <v>3.48</v>
      </c>
      <c r="V18">
        <v>3.51</v>
      </c>
      <c r="W18">
        <v>3.53</v>
      </c>
      <c r="X18">
        <v>3.54</v>
      </c>
      <c r="Y18">
        <v>3.56</v>
      </c>
      <c r="Z18">
        <v>3.58</v>
      </c>
      <c r="AA18">
        <v>3.6</v>
      </c>
    </row>
    <row r="19" spans="1:27" ht="15">
      <c r="A19" t="s">
        <v>326</v>
      </c>
      <c r="B19">
        <v>2.22</v>
      </c>
      <c r="C19">
        <v>2.34</v>
      </c>
      <c r="D19">
        <v>2.42</v>
      </c>
      <c r="E19">
        <v>2.49</v>
      </c>
      <c r="F19">
        <v>2.48</v>
      </c>
      <c r="G19">
        <v>2.42</v>
      </c>
      <c r="H19">
        <v>2.39</v>
      </c>
      <c r="I19">
        <v>2.35</v>
      </c>
      <c r="J19">
        <v>2.34</v>
      </c>
      <c r="K19">
        <v>2.32</v>
      </c>
      <c r="L19">
        <v>2.31</v>
      </c>
      <c r="M19">
        <v>2.29</v>
      </c>
      <c r="N19">
        <v>2.29</v>
      </c>
      <c r="O19">
        <v>2.28</v>
      </c>
      <c r="P19">
        <v>2.28</v>
      </c>
      <c r="Q19">
        <v>2.28</v>
      </c>
      <c r="R19">
        <v>2.28</v>
      </c>
      <c r="S19">
        <v>2.29</v>
      </c>
      <c r="T19">
        <v>2.3</v>
      </c>
      <c r="U19">
        <v>2.3</v>
      </c>
      <c r="V19">
        <v>2.3</v>
      </c>
      <c r="W19">
        <v>2.31</v>
      </c>
      <c r="X19">
        <v>2.31</v>
      </c>
      <c r="Y19">
        <v>2.32</v>
      </c>
      <c r="Z19">
        <v>2.32</v>
      </c>
      <c r="AA19">
        <v>2.33</v>
      </c>
    </row>
    <row r="20" spans="1:27" ht="15">
      <c r="A20" t="s">
        <v>327</v>
      </c>
      <c r="B20" t="s">
        <v>328</v>
      </c>
      <c r="C20" t="s">
        <v>328</v>
      </c>
      <c r="D20" t="s">
        <v>328</v>
      </c>
      <c r="E20" t="s">
        <v>328</v>
      </c>
      <c r="F20" t="s">
        <v>328</v>
      </c>
      <c r="G20" t="s">
        <v>328</v>
      </c>
      <c r="H20">
        <v>1.04</v>
      </c>
      <c r="I20">
        <v>1.1</v>
      </c>
      <c r="J20">
        <v>0.96</v>
      </c>
      <c r="K20">
        <v>0.94</v>
      </c>
      <c r="L20">
        <v>0.96</v>
      </c>
      <c r="M20">
        <v>1</v>
      </c>
      <c r="N20">
        <v>1.07</v>
      </c>
      <c r="O20">
        <v>1.11</v>
      </c>
      <c r="P20">
        <v>1.08</v>
      </c>
      <c r="Q20">
        <v>1.09</v>
      </c>
      <c r="R20">
        <v>1.11</v>
      </c>
      <c r="S20">
        <v>1.13</v>
      </c>
      <c r="T20">
        <v>1.15</v>
      </c>
      <c r="U20">
        <v>1.17</v>
      </c>
      <c r="V20">
        <v>1.17</v>
      </c>
      <c r="W20">
        <v>1.2</v>
      </c>
      <c r="X20">
        <v>1.23</v>
      </c>
      <c r="Y20">
        <v>1.28</v>
      </c>
      <c r="Z20">
        <v>1.29</v>
      </c>
      <c r="AA20">
        <v>1.3</v>
      </c>
    </row>
    <row r="21" spans="1:27" ht="15">
      <c r="A21" t="s">
        <v>329</v>
      </c>
      <c r="B21">
        <v>17.25</v>
      </c>
      <c r="C21">
        <v>17.97</v>
      </c>
      <c r="D21">
        <v>18.47</v>
      </c>
      <c r="E21">
        <v>19.13</v>
      </c>
      <c r="F21">
        <v>19.72</v>
      </c>
      <c r="G21">
        <v>19.21</v>
      </c>
      <c r="H21">
        <v>18.52</v>
      </c>
      <c r="I21">
        <v>18.14</v>
      </c>
      <c r="J21">
        <v>17.66</v>
      </c>
      <c r="K21">
        <v>17.31</v>
      </c>
      <c r="L21">
        <v>17.22</v>
      </c>
      <c r="M21">
        <v>17.23</v>
      </c>
      <c r="N21">
        <v>17.29</v>
      </c>
      <c r="O21">
        <v>17.34</v>
      </c>
      <c r="P21">
        <v>17.38</v>
      </c>
      <c r="Q21">
        <v>17.27</v>
      </c>
      <c r="R21">
        <v>17.12</v>
      </c>
      <c r="S21">
        <v>17.19</v>
      </c>
      <c r="T21">
        <v>17.2</v>
      </c>
      <c r="U21">
        <v>17.25</v>
      </c>
      <c r="V21">
        <v>17.3</v>
      </c>
      <c r="W21">
        <v>17.33</v>
      </c>
      <c r="X21">
        <v>17.33</v>
      </c>
      <c r="Y21">
        <v>17.5</v>
      </c>
      <c r="Z21">
        <v>17.56</v>
      </c>
      <c r="AA21">
        <v>17.63</v>
      </c>
    </row>
    <row r="22" spans="1:27" ht="15">
      <c r="A22" t="s">
        <v>315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</row>
    <row r="23" spans="1:27" ht="15">
      <c r="A23" s="160" t="s">
        <v>330</v>
      </c>
      <c r="B23" s="160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</row>
    <row r="24" spans="1:27" ht="15">
      <c r="A24" s="160" t="s">
        <v>331</v>
      </c>
      <c r="B24" s="160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</row>
    <row r="25" spans="1:27" ht="15">
      <c r="A25" s="160" t="s">
        <v>332</v>
      </c>
      <c r="B25" s="169">
        <v>0.17</v>
      </c>
      <c r="C25">
        <v>0.16</v>
      </c>
      <c r="D25">
        <v>0.17</v>
      </c>
      <c r="E25">
        <v>0.17</v>
      </c>
      <c r="F25">
        <v>0.16</v>
      </c>
      <c r="G25">
        <v>0.17</v>
      </c>
      <c r="H25">
        <v>0.17</v>
      </c>
      <c r="I25">
        <v>0.17</v>
      </c>
      <c r="J25">
        <v>0.17</v>
      </c>
      <c r="K25">
        <v>0.17</v>
      </c>
      <c r="L25">
        <v>0.17</v>
      </c>
      <c r="M25">
        <v>0.17</v>
      </c>
      <c r="N25">
        <v>0.17</v>
      </c>
      <c r="O25">
        <v>0.16</v>
      </c>
      <c r="P25">
        <v>0.16</v>
      </c>
      <c r="Q25">
        <v>0.16</v>
      </c>
      <c r="R25">
        <v>0.16</v>
      </c>
      <c r="S25">
        <v>0.16</v>
      </c>
      <c r="T25">
        <v>0.16</v>
      </c>
      <c r="U25">
        <v>0.16</v>
      </c>
      <c r="V25">
        <v>0.16</v>
      </c>
      <c r="W25">
        <v>0.16</v>
      </c>
      <c r="X25">
        <v>0.16</v>
      </c>
      <c r="Y25">
        <v>0.16</v>
      </c>
      <c r="Z25">
        <v>0.16</v>
      </c>
      <c r="AA25">
        <v>0.16</v>
      </c>
    </row>
    <row r="26" spans="1:27" ht="15">
      <c r="A26" s="160" t="s">
        <v>333</v>
      </c>
      <c r="B26" s="169">
        <v>1.89</v>
      </c>
      <c r="C26">
        <v>1.91</v>
      </c>
      <c r="D26">
        <v>1.95</v>
      </c>
      <c r="E26">
        <v>1.97</v>
      </c>
      <c r="F26">
        <v>1.94</v>
      </c>
      <c r="G26">
        <v>1.92</v>
      </c>
      <c r="H26">
        <v>1.89</v>
      </c>
      <c r="I26">
        <v>1.85</v>
      </c>
      <c r="J26">
        <v>1.82</v>
      </c>
      <c r="K26">
        <v>1.79</v>
      </c>
      <c r="L26">
        <v>1.77</v>
      </c>
      <c r="M26">
        <v>1.74</v>
      </c>
      <c r="N26">
        <v>1.72</v>
      </c>
      <c r="O26">
        <v>1.69</v>
      </c>
      <c r="P26">
        <v>1.66</v>
      </c>
      <c r="Q26">
        <v>1.64</v>
      </c>
      <c r="R26">
        <v>1.62</v>
      </c>
      <c r="S26">
        <v>1.61</v>
      </c>
      <c r="T26">
        <v>1.6</v>
      </c>
      <c r="U26">
        <v>1.59</v>
      </c>
      <c r="V26">
        <v>1.59</v>
      </c>
      <c r="W26">
        <v>1.58</v>
      </c>
      <c r="X26">
        <v>1.57</v>
      </c>
      <c r="Y26">
        <v>1.56</v>
      </c>
      <c r="Z26">
        <v>1.55</v>
      </c>
      <c r="AA26">
        <v>1.55</v>
      </c>
    </row>
    <row r="27" spans="1:27" ht="15">
      <c r="A27" s="160" t="s">
        <v>318</v>
      </c>
      <c r="B27" s="160">
        <v>0.37</v>
      </c>
      <c r="C27">
        <v>0.38</v>
      </c>
      <c r="D27">
        <v>0.38</v>
      </c>
      <c r="E27">
        <v>0.38</v>
      </c>
      <c r="F27">
        <v>0.37</v>
      </c>
      <c r="G27">
        <v>0.38</v>
      </c>
      <c r="H27">
        <v>0.38</v>
      </c>
      <c r="I27">
        <v>0.38</v>
      </c>
      <c r="J27">
        <v>0.37</v>
      </c>
      <c r="K27">
        <v>0.37</v>
      </c>
      <c r="L27">
        <v>0.37</v>
      </c>
      <c r="M27">
        <v>0.38</v>
      </c>
      <c r="N27">
        <v>0.37</v>
      </c>
      <c r="O27">
        <v>0.37</v>
      </c>
      <c r="P27">
        <v>0.37</v>
      </c>
      <c r="Q27">
        <v>0.37</v>
      </c>
      <c r="R27">
        <v>0.37</v>
      </c>
      <c r="S27">
        <v>0.37</v>
      </c>
      <c r="T27">
        <v>0.37</v>
      </c>
      <c r="U27">
        <v>0.37</v>
      </c>
      <c r="V27">
        <v>0.38</v>
      </c>
      <c r="W27">
        <v>0.38</v>
      </c>
      <c r="X27">
        <v>0.38</v>
      </c>
      <c r="Y27">
        <v>0.38</v>
      </c>
      <c r="Z27">
        <v>0.38</v>
      </c>
      <c r="AA27">
        <v>0.38</v>
      </c>
    </row>
    <row r="28" spans="1:27" ht="15">
      <c r="A28" s="160" t="s">
        <v>319</v>
      </c>
      <c r="B28" s="169">
        <v>1.26</v>
      </c>
      <c r="C28">
        <v>1.28</v>
      </c>
      <c r="D28">
        <v>1.3</v>
      </c>
      <c r="E28">
        <v>1.32</v>
      </c>
      <c r="F28">
        <v>1.28</v>
      </c>
      <c r="G28">
        <v>1.29</v>
      </c>
      <c r="H28">
        <v>1.3</v>
      </c>
      <c r="I28">
        <v>1.28</v>
      </c>
      <c r="J28">
        <v>1.26</v>
      </c>
      <c r="K28">
        <v>1.25</v>
      </c>
      <c r="L28">
        <v>1.25</v>
      </c>
      <c r="M28">
        <v>1.26</v>
      </c>
      <c r="N28">
        <v>1.25</v>
      </c>
      <c r="O28">
        <v>1.25</v>
      </c>
      <c r="P28">
        <v>1.24</v>
      </c>
      <c r="Q28">
        <v>1.23</v>
      </c>
      <c r="R28">
        <v>1.23</v>
      </c>
      <c r="S28">
        <v>1.22</v>
      </c>
      <c r="T28">
        <v>1.22</v>
      </c>
      <c r="U28">
        <v>1.22</v>
      </c>
      <c r="V28">
        <v>1.22</v>
      </c>
      <c r="W28">
        <v>1.23</v>
      </c>
      <c r="X28">
        <v>1.23</v>
      </c>
      <c r="Y28">
        <v>1.23</v>
      </c>
      <c r="Z28">
        <v>1.23</v>
      </c>
      <c r="AA28">
        <v>1.23</v>
      </c>
    </row>
    <row r="29" spans="1:27" ht="15">
      <c r="A29" s="160" t="s">
        <v>320</v>
      </c>
      <c r="B29" s="169">
        <v>0.27</v>
      </c>
      <c r="C29">
        <v>0.27</v>
      </c>
      <c r="D29">
        <v>0.29</v>
      </c>
      <c r="E29">
        <v>0.3</v>
      </c>
      <c r="F29">
        <v>0.29</v>
      </c>
      <c r="G29">
        <v>0.28</v>
      </c>
      <c r="H29">
        <v>0.26</v>
      </c>
      <c r="I29">
        <v>0.25</v>
      </c>
      <c r="J29">
        <v>0.23</v>
      </c>
      <c r="K29">
        <v>0.23</v>
      </c>
      <c r="L29">
        <v>0.23</v>
      </c>
      <c r="M29">
        <v>0.23</v>
      </c>
      <c r="N29">
        <v>0.23</v>
      </c>
      <c r="O29">
        <v>0.23</v>
      </c>
      <c r="P29">
        <v>0.22</v>
      </c>
      <c r="Q29">
        <v>0.22</v>
      </c>
      <c r="R29">
        <v>0.22</v>
      </c>
      <c r="S29">
        <v>0.22</v>
      </c>
      <c r="T29">
        <v>0.22</v>
      </c>
      <c r="U29">
        <v>0.21</v>
      </c>
      <c r="V29">
        <v>0.21</v>
      </c>
      <c r="W29">
        <v>0.21</v>
      </c>
      <c r="X29">
        <v>0.21</v>
      </c>
      <c r="Y29">
        <v>0.21</v>
      </c>
      <c r="Z29">
        <v>0.21</v>
      </c>
      <c r="AA29">
        <v>0.21</v>
      </c>
    </row>
    <row r="30" spans="1:27" ht="15">
      <c r="A30" s="160" t="s">
        <v>321</v>
      </c>
      <c r="B30" s="160">
        <v>1.41</v>
      </c>
      <c r="C30">
        <v>1.41</v>
      </c>
      <c r="D30">
        <v>1.28</v>
      </c>
      <c r="E30">
        <v>1.29</v>
      </c>
      <c r="F30">
        <v>1.32</v>
      </c>
      <c r="G30">
        <v>1.36</v>
      </c>
      <c r="H30">
        <v>1.4</v>
      </c>
      <c r="I30">
        <v>1.43</v>
      </c>
      <c r="J30">
        <v>1.46</v>
      </c>
      <c r="K30">
        <v>1.45</v>
      </c>
      <c r="L30">
        <v>1.45</v>
      </c>
      <c r="M30">
        <v>1.44</v>
      </c>
      <c r="N30">
        <v>1.43</v>
      </c>
      <c r="O30">
        <v>1.42</v>
      </c>
      <c r="P30">
        <v>1.4</v>
      </c>
      <c r="Q30">
        <v>1.39</v>
      </c>
      <c r="R30">
        <v>1.37</v>
      </c>
      <c r="S30">
        <v>1.36</v>
      </c>
      <c r="T30">
        <v>1.35</v>
      </c>
      <c r="U30">
        <v>1.34</v>
      </c>
      <c r="V30">
        <v>1.33</v>
      </c>
      <c r="W30">
        <v>1.33</v>
      </c>
      <c r="X30">
        <v>1.32</v>
      </c>
      <c r="Y30">
        <v>1.31</v>
      </c>
      <c r="Z30">
        <v>1.3</v>
      </c>
      <c r="AA30">
        <v>1.29</v>
      </c>
    </row>
    <row r="31" spans="1:27" ht="15">
      <c r="A31" s="160" t="s">
        <v>334</v>
      </c>
      <c r="B31" s="160">
        <v>0.33</v>
      </c>
      <c r="C31">
        <v>0.36</v>
      </c>
      <c r="D31">
        <v>0.31</v>
      </c>
      <c r="E31">
        <v>0.35</v>
      </c>
      <c r="F31">
        <v>0.35</v>
      </c>
      <c r="G31">
        <v>0.34</v>
      </c>
      <c r="H31">
        <v>0.34</v>
      </c>
      <c r="I31">
        <v>0.33</v>
      </c>
      <c r="J31">
        <v>0.33</v>
      </c>
      <c r="K31">
        <v>0.32</v>
      </c>
      <c r="L31">
        <v>0.32</v>
      </c>
      <c r="M31">
        <v>0.32</v>
      </c>
      <c r="N31">
        <v>0.32</v>
      </c>
      <c r="O31">
        <v>0.32</v>
      </c>
      <c r="P31">
        <v>0.32</v>
      </c>
      <c r="Q31">
        <v>0.31</v>
      </c>
      <c r="R31">
        <v>0.31</v>
      </c>
      <c r="S31">
        <v>0.31</v>
      </c>
      <c r="T31">
        <v>0.31</v>
      </c>
      <c r="U31">
        <v>0.31</v>
      </c>
      <c r="V31">
        <v>0.31</v>
      </c>
      <c r="W31">
        <v>0.3</v>
      </c>
      <c r="X31">
        <v>0.3</v>
      </c>
      <c r="Y31">
        <v>0.3</v>
      </c>
      <c r="Z31">
        <v>0.3</v>
      </c>
      <c r="AA31">
        <v>0.3</v>
      </c>
    </row>
    <row r="32" spans="1:27" ht="15">
      <c r="A32" s="160" t="s">
        <v>322</v>
      </c>
      <c r="B32" s="160">
        <v>1.32</v>
      </c>
      <c r="C32">
        <v>1.26</v>
      </c>
      <c r="D32">
        <v>1.24</v>
      </c>
      <c r="E32">
        <v>1.29</v>
      </c>
      <c r="F32">
        <v>1.21</v>
      </c>
      <c r="G32">
        <v>1.22</v>
      </c>
      <c r="H32">
        <v>1.24</v>
      </c>
      <c r="I32">
        <v>1.19</v>
      </c>
      <c r="J32">
        <v>1.12</v>
      </c>
      <c r="K32">
        <v>1.12</v>
      </c>
      <c r="L32">
        <v>1.11</v>
      </c>
      <c r="M32">
        <v>1.11</v>
      </c>
      <c r="N32">
        <v>1.1</v>
      </c>
      <c r="O32">
        <v>1.1</v>
      </c>
      <c r="P32">
        <v>1.09</v>
      </c>
      <c r="Q32">
        <v>1.08</v>
      </c>
      <c r="R32">
        <v>1.08</v>
      </c>
      <c r="S32">
        <v>1.08</v>
      </c>
      <c r="T32">
        <v>1.08</v>
      </c>
      <c r="U32">
        <v>1.09</v>
      </c>
      <c r="V32">
        <v>1.1</v>
      </c>
      <c r="W32">
        <v>1.11</v>
      </c>
      <c r="X32">
        <v>1.12</v>
      </c>
      <c r="Y32">
        <v>1.12</v>
      </c>
      <c r="Z32">
        <v>1.12</v>
      </c>
      <c r="AA32">
        <v>1.13</v>
      </c>
    </row>
    <row r="33" spans="1:27" ht="15">
      <c r="A33" s="160" t="s">
        <v>335</v>
      </c>
      <c r="B33" s="160">
        <v>0.52</v>
      </c>
      <c r="C33">
        <v>0.56</v>
      </c>
      <c r="D33">
        <v>0.5</v>
      </c>
      <c r="E33">
        <v>0.43</v>
      </c>
      <c r="F33">
        <v>0.39</v>
      </c>
      <c r="G33">
        <v>0.39</v>
      </c>
      <c r="H33">
        <v>0.38</v>
      </c>
      <c r="I33">
        <v>0.38</v>
      </c>
      <c r="J33">
        <v>0.37</v>
      </c>
      <c r="K33">
        <v>0.36</v>
      </c>
      <c r="L33">
        <v>0.36</v>
      </c>
      <c r="M33">
        <v>0.36</v>
      </c>
      <c r="N33">
        <v>0.35</v>
      </c>
      <c r="O33">
        <v>0.34</v>
      </c>
      <c r="P33">
        <v>0.34</v>
      </c>
      <c r="Q33">
        <v>0.33</v>
      </c>
      <c r="R33">
        <v>0.32</v>
      </c>
      <c r="S33">
        <v>0.32</v>
      </c>
      <c r="T33">
        <v>0.31</v>
      </c>
      <c r="U33">
        <v>0.3</v>
      </c>
      <c r="V33">
        <v>0.3</v>
      </c>
      <c r="W33">
        <v>0.3</v>
      </c>
      <c r="X33">
        <v>0.29</v>
      </c>
      <c r="Y33">
        <v>0.29</v>
      </c>
      <c r="Z33">
        <v>0.29</v>
      </c>
      <c r="AA33">
        <v>0.29</v>
      </c>
    </row>
    <row r="34" spans="1:27" ht="15">
      <c r="A34" s="160" t="s">
        <v>336</v>
      </c>
      <c r="B34" s="169">
        <v>7.53</v>
      </c>
      <c r="C34">
        <v>7.6</v>
      </c>
      <c r="D34">
        <v>7.41</v>
      </c>
      <c r="E34">
        <v>7.5</v>
      </c>
      <c r="F34">
        <v>7.32</v>
      </c>
      <c r="G34">
        <v>7.34</v>
      </c>
      <c r="H34">
        <v>7.36</v>
      </c>
      <c r="I34">
        <v>7.27</v>
      </c>
      <c r="J34">
        <v>7.13</v>
      </c>
      <c r="K34">
        <v>7.07</v>
      </c>
      <c r="L34">
        <v>7.04</v>
      </c>
      <c r="M34">
        <v>7.01</v>
      </c>
      <c r="N34">
        <v>6.95</v>
      </c>
      <c r="O34">
        <v>6.88</v>
      </c>
      <c r="P34">
        <v>6.79</v>
      </c>
      <c r="Q34">
        <v>6.73</v>
      </c>
      <c r="R34">
        <v>6.68</v>
      </c>
      <c r="S34">
        <v>6.65</v>
      </c>
      <c r="T34">
        <v>6.62</v>
      </c>
      <c r="U34">
        <v>6.59</v>
      </c>
      <c r="V34">
        <v>6.59</v>
      </c>
      <c r="W34">
        <v>6.59</v>
      </c>
      <c r="X34">
        <v>6.58</v>
      </c>
      <c r="Y34">
        <v>6.57</v>
      </c>
      <c r="Z34">
        <v>6.55</v>
      </c>
      <c r="AA34">
        <v>6.55</v>
      </c>
    </row>
    <row r="35" spans="1:27" ht="15">
      <c r="A35" s="160" t="s">
        <v>323</v>
      </c>
      <c r="B35" s="171">
        <v>5.14</v>
      </c>
      <c r="C35">
        <v>5.01</v>
      </c>
      <c r="D35">
        <v>5.07</v>
      </c>
      <c r="E35">
        <v>5.03</v>
      </c>
      <c r="F35">
        <v>5.02</v>
      </c>
      <c r="G35">
        <v>5.12</v>
      </c>
      <c r="H35">
        <v>5.21</v>
      </c>
      <c r="I35">
        <v>5.24</v>
      </c>
      <c r="J35">
        <v>5.27</v>
      </c>
      <c r="K35">
        <v>5.26</v>
      </c>
      <c r="L35">
        <v>5.24</v>
      </c>
      <c r="M35">
        <v>5.23</v>
      </c>
      <c r="N35">
        <v>5.21</v>
      </c>
      <c r="O35">
        <v>5.19</v>
      </c>
      <c r="P35">
        <v>5.19</v>
      </c>
      <c r="Q35">
        <v>5.22</v>
      </c>
      <c r="R35">
        <v>5.25</v>
      </c>
      <c r="S35">
        <v>5.25</v>
      </c>
      <c r="T35">
        <v>5.25</v>
      </c>
      <c r="U35">
        <v>5.25</v>
      </c>
      <c r="V35">
        <v>5.25</v>
      </c>
      <c r="W35">
        <v>5.26</v>
      </c>
      <c r="X35">
        <v>5.25</v>
      </c>
      <c r="Y35">
        <v>5.24</v>
      </c>
      <c r="Z35">
        <v>5.23</v>
      </c>
      <c r="AA35">
        <v>5.22</v>
      </c>
    </row>
    <row r="36" spans="1:27" ht="15">
      <c r="A36" s="160" t="s">
        <v>337</v>
      </c>
      <c r="B36" s="171">
        <v>0.59</v>
      </c>
      <c r="C36">
        <v>0.57</v>
      </c>
      <c r="D36">
        <v>0.56</v>
      </c>
      <c r="E36">
        <v>0.54</v>
      </c>
      <c r="F36">
        <v>0.54</v>
      </c>
      <c r="G36">
        <v>0.54</v>
      </c>
      <c r="H36">
        <v>0.53</v>
      </c>
      <c r="I36">
        <v>0.53</v>
      </c>
      <c r="J36">
        <v>0.52</v>
      </c>
      <c r="K36">
        <v>0.51</v>
      </c>
      <c r="L36">
        <v>0.5</v>
      </c>
      <c r="M36">
        <v>0.49</v>
      </c>
      <c r="N36">
        <v>0.48</v>
      </c>
      <c r="O36">
        <v>0.47</v>
      </c>
      <c r="P36">
        <v>0.46</v>
      </c>
      <c r="Q36">
        <v>0.46</v>
      </c>
      <c r="R36">
        <v>0.46</v>
      </c>
      <c r="S36">
        <v>0.45</v>
      </c>
      <c r="T36">
        <v>0.44</v>
      </c>
      <c r="U36">
        <v>0.44</v>
      </c>
      <c r="V36">
        <v>0.43</v>
      </c>
      <c r="W36">
        <v>0.42</v>
      </c>
      <c r="X36">
        <v>0.42</v>
      </c>
      <c r="Y36">
        <v>0.41</v>
      </c>
      <c r="Z36">
        <v>0.4</v>
      </c>
      <c r="AA36">
        <v>0.39</v>
      </c>
    </row>
    <row r="37" spans="1:27" ht="15">
      <c r="A37" s="160" t="s">
        <v>338</v>
      </c>
      <c r="B37" s="171">
        <v>1.14</v>
      </c>
      <c r="C37">
        <v>1.17</v>
      </c>
      <c r="D37">
        <v>1.18</v>
      </c>
      <c r="E37">
        <v>1.17</v>
      </c>
      <c r="F37">
        <v>1.19</v>
      </c>
      <c r="G37">
        <v>1.21</v>
      </c>
      <c r="H37">
        <v>1.21</v>
      </c>
      <c r="I37">
        <v>1.22</v>
      </c>
      <c r="J37">
        <v>1.22</v>
      </c>
      <c r="K37">
        <v>1.22</v>
      </c>
      <c r="L37">
        <v>1.22</v>
      </c>
      <c r="M37">
        <v>1.23</v>
      </c>
      <c r="N37">
        <v>1.23</v>
      </c>
      <c r="O37">
        <v>1.23</v>
      </c>
      <c r="P37">
        <v>1.22</v>
      </c>
      <c r="Q37">
        <v>1.25</v>
      </c>
      <c r="R37">
        <v>1.28</v>
      </c>
      <c r="S37">
        <v>1.29</v>
      </c>
      <c r="T37">
        <v>1.28</v>
      </c>
      <c r="U37">
        <v>1.28</v>
      </c>
      <c r="V37">
        <v>1.27</v>
      </c>
      <c r="W37">
        <v>1.28</v>
      </c>
      <c r="X37">
        <v>1.28</v>
      </c>
      <c r="Y37">
        <v>1.27</v>
      </c>
      <c r="Z37">
        <v>1.27</v>
      </c>
      <c r="AA37">
        <v>1.27</v>
      </c>
    </row>
    <row r="38" spans="1:27" ht="15">
      <c r="A38" s="160" t="s">
        <v>339</v>
      </c>
      <c r="B38" s="169">
        <v>6.88</v>
      </c>
      <c r="C38">
        <v>6.74</v>
      </c>
      <c r="D38">
        <v>6.82</v>
      </c>
      <c r="E38">
        <v>6.74</v>
      </c>
      <c r="F38">
        <v>6.75</v>
      </c>
      <c r="G38">
        <v>6.86</v>
      </c>
      <c r="H38">
        <v>6.95</v>
      </c>
      <c r="I38">
        <v>6.98</v>
      </c>
      <c r="J38">
        <v>7.01</v>
      </c>
      <c r="K38">
        <v>6.99</v>
      </c>
      <c r="L38">
        <v>6.97</v>
      </c>
      <c r="M38">
        <v>6.95</v>
      </c>
      <c r="N38">
        <v>6.92</v>
      </c>
      <c r="O38">
        <v>6.89</v>
      </c>
      <c r="P38">
        <v>6.87</v>
      </c>
      <c r="Q38">
        <v>6.93</v>
      </c>
      <c r="R38">
        <v>6.99</v>
      </c>
      <c r="S38">
        <v>6.99</v>
      </c>
      <c r="T38">
        <v>6.97</v>
      </c>
      <c r="U38">
        <v>6.96</v>
      </c>
      <c r="V38">
        <v>6.95</v>
      </c>
      <c r="W38">
        <v>6.96</v>
      </c>
      <c r="X38">
        <v>6.95</v>
      </c>
      <c r="Y38">
        <v>6.92</v>
      </c>
      <c r="Z38">
        <v>6.9</v>
      </c>
      <c r="AA38">
        <v>6.88</v>
      </c>
    </row>
    <row r="39" spans="1:27" ht="15">
      <c r="A39" s="160" t="s">
        <v>340</v>
      </c>
      <c r="B39" s="171">
        <v>0.66</v>
      </c>
      <c r="C39">
        <v>0.66</v>
      </c>
      <c r="D39">
        <v>0.64</v>
      </c>
      <c r="E39">
        <v>0.7</v>
      </c>
      <c r="F39">
        <v>0.64</v>
      </c>
      <c r="G39">
        <v>0.63</v>
      </c>
      <c r="H39">
        <v>0.62</v>
      </c>
      <c r="I39">
        <v>0.6</v>
      </c>
      <c r="J39">
        <v>0.58</v>
      </c>
      <c r="K39">
        <v>0.57</v>
      </c>
      <c r="L39">
        <v>0.57</v>
      </c>
      <c r="M39">
        <v>0.57</v>
      </c>
      <c r="N39">
        <v>0.57</v>
      </c>
      <c r="O39">
        <v>0.57</v>
      </c>
      <c r="P39">
        <v>0.57</v>
      </c>
      <c r="Q39">
        <v>0.57</v>
      </c>
      <c r="R39">
        <v>0.57</v>
      </c>
      <c r="S39">
        <v>0.57</v>
      </c>
      <c r="T39">
        <v>0.57</v>
      </c>
      <c r="U39">
        <v>0.56</v>
      </c>
      <c r="V39">
        <v>0.56</v>
      </c>
      <c r="W39">
        <v>0.55</v>
      </c>
      <c r="X39">
        <v>0.55</v>
      </c>
      <c r="Y39">
        <v>0.54</v>
      </c>
      <c r="Z39">
        <v>0.53</v>
      </c>
      <c r="AA39">
        <v>0.52</v>
      </c>
    </row>
    <row r="40" spans="1:27" ht="15">
      <c r="A40" s="160" t="s">
        <v>326</v>
      </c>
      <c r="B40" s="171">
        <v>1.22</v>
      </c>
      <c r="C40">
        <v>1.2</v>
      </c>
      <c r="D40">
        <v>1.24</v>
      </c>
      <c r="E40">
        <v>1.3</v>
      </c>
      <c r="F40">
        <v>1.26</v>
      </c>
      <c r="G40">
        <v>1.25</v>
      </c>
      <c r="H40">
        <v>1.23</v>
      </c>
      <c r="I40">
        <v>1.2</v>
      </c>
      <c r="J40">
        <v>1.17</v>
      </c>
      <c r="K40">
        <v>1.16</v>
      </c>
      <c r="L40">
        <v>1.16</v>
      </c>
      <c r="M40">
        <v>1.15</v>
      </c>
      <c r="N40">
        <v>1.15</v>
      </c>
      <c r="O40">
        <v>1.15</v>
      </c>
      <c r="P40">
        <v>1.14</v>
      </c>
      <c r="Q40">
        <v>1.14</v>
      </c>
      <c r="R40">
        <v>1.14</v>
      </c>
      <c r="S40">
        <v>1.14</v>
      </c>
      <c r="T40">
        <v>1.14</v>
      </c>
      <c r="U40">
        <v>1.13</v>
      </c>
      <c r="V40">
        <v>1.13</v>
      </c>
      <c r="W40">
        <v>1.13</v>
      </c>
      <c r="X40">
        <v>1.13</v>
      </c>
      <c r="Y40">
        <v>1.13</v>
      </c>
      <c r="Z40">
        <v>1.12</v>
      </c>
      <c r="AA40">
        <v>1.12</v>
      </c>
    </row>
    <row r="41" spans="1:27" ht="15">
      <c r="A41" s="160" t="s">
        <v>341</v>
      </c>
      <c r="B41" s="169">
        <v>1.88</v>
      </c>
      <c r="C41">
        <v>1.86</v>
      </c>
      <c r="D41">
        <v>1.88</v>
      </c>
      <c r="E41">
        <v>1.99</v>
      </c>
      <c r="F41">
        <v>1.91</v>
      </c>
      <c r="G41">
        <v>1.87</v>
      </c>
      <c r="H41">
        <v>1.84</v>
      </c>
      <c r="I41">
        <v>1.8</v>
      </c>
      <c r="J41">
        <v>1.75</v>
      </c>
      <c r="K41">
        <v>1.74</v>
      </c>
      <c r="L41">
        <v>1.73</v>
      </c>
      <c r="M41">
        <v>1.73</v>
      </c>
      <c r="N41">
        <v>1.72</v>
      </c>
      <c r="O41">
        <v>1.72</v>
      </c>
      <c r="P41">
        <v>1.71</v>
      </c>
      <c r="Q41">
        <v>1.71</v>
      </c>
      <c r="R41">
        <v>1.71</v>
      </c>
      <c r="S41">
        <v>1.71</v>
      </c>
      <c r="T41">
        <v>1.7</v>
      </c>
      <c r="U41">
        <v>1.7</v>
      </c>
      <c r="V41">
        <v>1.69</v>
      </c>
      <c r="W41">
        <v>1.68</v>
      </c>
      <c r="X41">
        <v>1.68</v>
      </c>
      <c r="Y41">
        <v>1.67</v>
      </c>
      <c r="Z41">
        <v>1.66</v>
      </c>
      <c r="AA41">
        <v>1.64</v>
      </c>
    </row>
    <row r="42" spans="1:27" ht="15">
      <c r="A42" s="160" t="s">
        <v>342</v>
      </c>
      <c r="B42" s="160">
        <v>1.64</v>
      </c>
      <c r="C42">
        <v>1.69</v>
      </c>
      <c r="D42">
        <v>1.74</v>
      </c>
      <c r="E42">
        <v>1.77</v>
      </c>
      <c r="F42">
        <v>1.62</v>
      </c>
      <c r="G42">
        <v>1.66</v>
      </c>
      <c r="H42">
        <v>1.7</v>
      </c>
      <c r="I42">
        <v>1.71</v>
      </c>
      <c r="J42">
        <v>1.71</v>
      </c>
      <c r="K42">
        <v>1.73</v>
      </c>
      <c r="L42">
        <v>1.75</v>
      </c>
      <c r="M42">
        <v>1.77</v>
      </c>
      <c r="N42">
        <v>1.78</v>
      </c>
      <c r="O42">
        <v>1.8</v>
      </c>
      <c r="P42">
        <v>1.82</v>
      </c>
      <c r="Q42">
        <v>1.83</v>
      </c>
      <c r="R42">
        <v>1.85</v>
      </c>
      <c r="S42">
        <v>1.87</v>
      </c>
      <c r="T42">
        <v>1.89</v>
      </c>
      <c r="U42">
        <v>1.91</v>
      </c>
      <c r="V42">
        <v>1.93</v>
      </c>
      <c r="W42">
        <v>1.95</v>
      </c>
      <c r="X42">
        <v>1.97</v>
      </c>
      <c r="Y42">
        <v>1.98</v>
      </c>
      <c r="Z42">
        <v>2</v>
      </c>
      <c r="AA42">
        <v>2.02</v>
      </c>
    </row>
    <row r="43" spans="1:27" ht="15">
      <c r="A43" s="160" t="s">
        <v>343</v>
      </c>
      <c r="B43" s="169">
        <v>3.34</v>
      </c>
      <c r="C43">
        <v>3.27</v>
      </c>
      <c r="D43">
        <v>3.28</v>
      </c>
      <c r="E43">
        <v>3.28</v>
      </c>
      <c r="F43">
        <v>3.28</v>
      </c>
      <c r="G43">
        <v>3.35</v>
      </c>
      <c r="H43">
        <v>3.41</v>
      </c>
      <c r="I43">
        <v>3.42</v>
      </c>
      <c r="J43">
        <v>3.43</v>
      </c>
      <c r="K43">
        <v>3.43</v>
      </c>
      <c r="L43">
        <v>3.44</v>
      </c>
      <c r="M43">
        <v>3.45</v>
      </c>
      <c r="N43">
        <v>3.45</v>
      </c>
      <c r="O43">
        <v>3.44</v>
      </c>
      <c r="P43">
        <v>3.43</v>
      </c>
      <c r="Q43">
        <v>3.42</v>
      </c>
      <c r="R43">
        <v>3.42</v>
      </c>
      <c r="S43">
        <v>3.41</v>
      </c>
      <c r="T43">
        <v>3.4</v>
      </c>
      <c r="U43">
        <v>3.39</v>
      </c>
      <c r="V43">
        <v>3.39</v>
      </c>
      <c r="W43">
        <v>3.38</v>
      </c>
      <c r="X43">
        <v>3.38</v>
      </c>
      <c r="Y43">
        <v>3.37</v>
      </c>
      <c r="Z43">
        <v>3.36</v>
      </c>
      <c r="AA43">
        <v>3.35</v>
      </c>
    </row>
    <row r="44" spans="1:27" ht="15">
      <c r="A44" s="160" t="s">
        <v>344</v>
      </c>
      <c r="B44" s="160">
        <v>21.28</v>
      </c>
      <c r="C44">
        <v>21.17</v>
      </c>
      <c r="D44">
        <v>21.13</v>
      </c>
      <c r="E44">
        <v>21.28</v>
      </c>
      <c r="F44">
        <v>20.88</v>
      </c>
      <c r="G44">
        <v>21.09</v>
      </c>
      <c r="H44">
        <v>21.25</v>
      </c>
      <c r="I44">
        <v>21.18</v>
      </c>
      <c r="J44">
        <v>21.04</v>
      </c>
      <c r="K44">
        <v>20.95</v>
      </c>
      <c r="L44">
        <v>20.92</v>
      </c>
      <c r="M44">
        <v>20.9</v>
      </c>
      <c r="N44">
        <v>20.82</v>
      </c>
      <c r="O44">
        <v>20.73</v>
      </c>
      <c r="P44">
        <v>20.62</v>
      </c>
      <c r="Q44">
        <v>20.62</v>
      </c>
      <c r="R44">
        <v>20.65</v>
      </c>
      <c r="S44">
        <v>20.63</v>
      </c>
      <c r="T44">
        <v>20.58</v>
      </c>
      <c r="U44">
        <v>20.55</v>
      </c>
      <c r="V44">
        <v>20.55</v>
      </c>
      <c r="W44">
        <v>20.56</v>
      </c>
      <c r="X44">
        <v>20.56</v>
      </c>
      <c r="Y44">
        <v>20.51</v>
      </c>
      <c r="Z44">
        <v>20.46</v>
      </c>
      <c r="AA44">
        <v>20.44</v>
      </c>
    </row>
    <row r="45" spans="1:27" ht="15">
      <c r="A45" s="160" t="s">
        <v>345</v>
      </c>
      <c r="B45" s="160">
        <v>7.3</v>
      </c>
      <c r="C45">
        <v>7.13</v>
      </c>
      <c r="D45">
        <v>7.08</v>
      </c>
      <c r="E45">
        <v>7.05</v>
      </c>
      <c r="F45">
        <v>7.06</v>
      </c>
      <c r="G45">
        <v>7.17</v>
      </c>
      <c r="H45">
        <v>7.27</v>
      </c>
      <c r="I45">
        <v>7.28</v>
      </c>
      <c r="J45">
        <v>7.28</v>
      </c>
      <c r="K45">
        <v>7.26</v>
      </c>
      <c r="L45">
        <v>7.26</v>
      </c>
      <c r="M45">
        <v>7.26</v>
      </c>
      <c r="N45">
        <v>7.26</v>
      </c>
      <c r="O45">
        <v>7.24</v>
      </c>
      <c r="P45">
        <v>7.22</v>
      </c>
      <c r="Q45">
        <v>7.22</v>
      </c>
      <c r="R45">
        <v>7.19</v>
      </c>
      <c r="S45">
        <v>7.15</v>
      </c>
      <c r="T45">
        <v>7.13</v>
      </c>
      <c r="U45">
        <v>7.1</v>
      </c>
      <c r="V45">
        <v>7.09</v>
      </c>
      <c r="W45">
        <v>7.06</v>
      </c>
      <c r="X45">
        <v>7.04</v>
      </c>
      <c r="Y45">
        <v>7</v>
      </c>
      <c r="Z45">
        <v>6.96</v>
      </c>
      <c r="AA45">
        <v>6.92</v>
      </c>
    </row>
    <row r="46" spans="1:27" ht="15">
      <c r="A46" s="160" t="s">
        <v>314</v>
      </c>
      <c r="B46" s="160">
        <v>28.58</v>
      </c>
      <c r="C46">
        <v>28.29</v>
      </c>
      <c r="D46">
        <v>28.21</v>
      </c>
      <c r="E46">
        <v>28.33</v>
      </c>
      <c r="F46">
        <v>27.94</v>
      </c>
      <c r="G46">
        <v>28.27</v>
      </c>
      <c r="H46">
        <v>28.52</v>
      </c>
      <c r="I46">
        <v>28.46</v>
      </c>
      <c r="J46">
        <v>28.32</v>
      </c>
      <c r="K46">
        <v>28.21</v>
      </c>
      <c r="L46">
        <v>28.18</v>
      </c>
      <c r="M46">
        <v>28.16</v>
      </c>
      <c r="N46">
        <v>28.07</v>
      </c>
      <c r="O46">
        <v>27.97</v>
      </c>
      <c r="P46">
        <v>27.85</v>
      </c>
      <c r="Q46">
        <v>27.84</v>
      </c>
      <c r="R46">
        <v>27.84</v>
      </c>
      <c r="S46">
        <v>27.78</v>
      </c>
      <c r="T46">
        <v>27.71</v>
      </c>
      <c r="U46">
        <v>27.65</v>
      </c>
      <c r="V46">
        <v>27.64</v>
      </c>
      <c r="W46">
        <v>27.63</v>
      </c>
      <c r="X46">
        <v>27.6</v>
      </c>
      <c r="Y46">
        <v>27.51</v>
      </c>
      <c r="Z46">
        <v>27.41</v>
      </c>
      <c r="AA46">
        <v>27.35</v>
      </c>
    </row>
    <row r="47" spans="1:27" ht="15">
      <c r="A47" t="s">
        <v>315</v>
      </c>
      <c r="B47" s="172"/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</row>
    <row r="48" spans="1:27" ht="15">
      <c r="A48" t="s">
        <v>346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</row>
    <row r="49" spans="1:27" ht="15">
      <c r="A49" t="s">
        <v>332</v>
      </c>
      <c r="B49">
        <v>0.02</v>
      </c>
      <c r="C49">
        <v>0.01</v>
      </c>
      <c r="D49">
        <v>0.01</v>
      </c>
      <c r="E49">
        <v>0.01</v>
      </c>
      <c r="F49">
        <v>0.04</v>
      </c>
      <c r="G49">
        <v>0.03</v>
      </c>
      <c r="H49">
        <v>0.04</v>
      </c>
      <c r="I49">
        <v>0.04</v>
      </c>
      <c r="J49">
        <v>0.03</v>
      </c>
      <c r="K49">
        <v>0.03</v>
      </c>
      <c r="L49">
        <v>0.03</v>
      </c>
      <c r="M49">
        <v>0.04</v>
      </c>
      <c r="N49">
        <v>0.04</v>
      </c>
      <c r="O49">
        <v>0.04</v>
      </c>
      <c r="P49">
        <v>0.04</v>
      </c>
      <c r="Q49">
        <v>0.03</v>
      </c>
      <c r="R49">
        <v>0.02</v>
      </c>
      <c r="S49">
        <v>0.01</v>
      </c>
      <c r="T49">
        <v>0.01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</row>
    <row r="50" spans="1:27" ht="15">
      <c r="A50" t="s">
        <v>319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</row>
    <row r="51" spans="1:27" ht="15">
      <c r="A51" t="s">
        <v>320</v>
      </c>
      <c r="B51">
        <v>0.01</v>
      </c>
      <c r="C51">
        <v>0.01</v>
      </c>
      <c r="D51">
        <v>0.01</v>
      </c>
      <c r="E51">
        <v>0.01</v>
      </c>
      <c r="F51">
        <v>0</v>
      </c>
      <c r="G51">
        <v>0</v>
      </c>
      <c r="H51">
        <v>0</v>
      </c>
      <c r="I51">
        <v>0.01</v>
      </c>
      <c r="J51">
        <v>0.01</v>
      </c>
      <c r="K51">
        <v>0.01</v>
      </c>
      <c r="L51">
        <v>0.03</v>
      </c>
      <c r="M51">
        <v>0.02</v>
      </c>
      <c r="N51">
        <v>0.02</v>
      </c>
      <c r="O51">
        <v>0.02</v>
      </c>
      <c r="P51">
        <v>0.01</v>
      </c>
      <c r="Q51">
        <v>0.01</v>
      </c>
      <c r="R51">
        <v>0.01</v>
      </c>
      <c r="S51">
        <v>0.01</v>
      </c>
      <c r="T51">
        <v>0.01</v>
      </c>
      <c r="U51">
        <v>0.01</v>
      </c>
      <c r="V51">
        <v>0.01</v>
      </c>
      <c r="W51">
        <v>0.01</v>
      </c>
      <c r="X51">
        <v>0.01</v>
      </c>
      <c r="Y51">
        <v>0.01</v>
      </c>
      <c r="Z51">
        <v>0.01</v>
      </c>
      <c r="AA51">
        <v>0.01</v>
      </c>
    </row>
    <row r="52" spans="1:27" ht="15">
      <c r="A52" t="s">
        <v>334</v>
      </c>
      <c r="B52">
        <v>0.56</v>
      </c>
      <c r="C52">
        <v>0.57</v>
      </c>
      <c r="D52">
        <v>0.57</v>
      </c>
      <c r="E52">
        <v>0.58</v>
      </c>
      <c r="F52">
        <v>0.54</v>
      </c>
      <c r="G52">
        <v>0.57</v>
      </c>
      <c r="H52">
        <v>0.61</v>
      </c>
      <c r="I52">
        <v>0.62</v>
      </c>
      <c r="J52">
        <v>0.63</v>
      </c>
      <c r="K52">
        <v>0.63</v>
      </c>
      <c r="L52">
        <v>0.63</v>
      </c>
      <c r="M52">
        <v>0.63</v>
      </c>
      <c r="N52">
        <v>0.63</v>
      </c>
      <c r="O52">
        <v>0.64</v>
      </c>
      <c r="P52">
        <v>0.65</v>
      </c>
      <c r="Q52">
        <v>0.65</v>
      </c>
      <c r="R52">
        <v>0.67</v>
      </c>
      <c r="S52">
        <v>0.67</v>
      </c>
      <c r="T52">
        <v>0.67</v>
      </c>
      <c r="U52">
        <v>0.68</v>
      </c>
      <c r="V52">
        <v>0.68</v>
      </c>
      <c r="W52">
        <v>0.67</v>
      </c>
      <c r="X52">
        <v>0.68</v>
      </c>
      <c r="Y52">
        <v>0.69</v>
      </c>
      <c r="Z52">
        <v>0.69</v>
      </c>
      <c r="AA52">
        <v>0.7</v>
      </c>
    </row>
    <row r="53" spans="1:27" ht="15">
      <c r="A53" t="s">
        <v>347</v>
      </c>
      <c r="B53">
        <v>1.64</v>
      </c>
      <c r="C53">
        <v>1.69</v>
      </c>
      <c r="D53">
        <v>1.69</v>
      </c>
      <c r="E53">
        <v>1.7</v>
      </c>
      <c r="F53">
        <v>1.56</v>
      </c>
      <c r="G53">
        <v>1.72</v>
      </c>
      <c r="H53">
        <v>1.74</v>
      </c>
      <c r="I53">
        <v>1.76</v>
      </c>
      <c r="J53">
        <v>1.84</v>
      </c>
      <c r="K53">
        <v>1.85</v>
      </c>
      <c r="L53">
        <v>1.87</v>
      </c>
      <c r="M53">
        <v>1.85</v>
      </c>
      <c r="N53">
        <v>1.85</v>
      </c>
      <c r="O53">
        <v>1.85</v>
      </c>
      <c r="P53">
        <v>1.85</v>
      </c>
      <c r="Q53">
        <v>1.85</v>
      </c>
      <c r="R53">
        <v>1.84</v>
      </c>
      <c r="S53">
        <v>1.85</v>
      </c>
      <c r="T53">
        <v>1.84</v>
      </c>
      <c r="U53">
        <v>1.85</v>
      </c>
      <c r="V53">
        <v>1.87</v>
      </c>
      <c r="W53">
        <v>1.88</v>
      </c>
      <c r="X53">
        <v>1.91</v>
      </c>
      <c r="Y53">
        <v>1.93</v>
      </c>
      <c r="Z53">
        <v>1.94</v>
      </c>
      <c r="AA53">
        <v>1.98</v>
      </c>
    </row>
    <row r="54" spans="1:27" ht="15">
      <c r="A54" t="s">
        <v>335</v>
      </c>
      <c r="B54">
        <v>0.03</v>
      </c>
      <c r="C54">
        <v>0.04</v>
      </c>
      <c r="D54">
        <v>0.04</v>
      </c>
      <c r="E54">
        <v>0.04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</row>
    <row r="55" spans="1:27" ht="15">
      <c r="A55" t="s">
        <v>336</v>
      </c>
      <c r="B55">
        <v>2.26</v>
      </c>
      <c r="C55">
        <v>2.32</v>
      </c>
      <c r="D55">
        <v>2.32</v>
      </c>
      <c r="E55">
        <v>2.34</v>
      </c>
      <c r="F55">
        <v>2.15</v>
      </c>
      <c r="G55">
        <v>2.33</v>
      </c>
      <c r="H55">
        <v>2.39</v>
      </c>
      <c r="I55">
        <v>2.44</v>
      </c>
      <c r="J55">
        <v>2.51</v>
      </c>
      <c r="K55">
        <v>2.53</v>
      </c>
      <c r="L55">
        <v>2.56</v>
      </c>
      <c r="M55">
        <v>2.55</v>
      </c>
      <c r="N55">
        <v>2.54</v>
      </c>
      <c r="O55">
        <v>2.54</v>
      </c>
      <c r="P55">
        <v>2.54</v>
      </c>
      <c r="Q55">
        <v>2.55</v>
      </c>
      <c r="R55">
        <v>2.54</v>
      </c>
      <c r="S55">
        <v>2.55</v>
      </c>
      <c r="T55">
        <v>2.54</v>
      </c>
      <c r="U55">
        <v>2.54</v>
      </c>
      <c r="V55">
        <v>2.56</v>
      </c>
      <c r="W55">
        <v>2.57</v>
      </c>
      <c r="X55">
        <v>2.61</v>
      </c>
      <c r="Y55">
        <v>2.64</v>
      </c>
      <c r="Z55">
        <v>2.65</v>
      </c>
      <c r="AA55">
        <v>2.7</v>
      </c>
    </row>
    <row r="56" spans="1:27" ht="15">
      <c r="A56" t="s">
        <v>323</v>
      </c>
      <c r="B56">
        <v>1.05</v>
      </c>
      <c r="C56">
        <v>1.1</v>
      </c>
      <c r="D56">
        <v>1.16</v>
      </c>
      <c r="E56">
        <v>1.27</v>
      </c>
      <c r="F56">
        <v>1.55</v>
      </c>
      <c r="G56">
        <v>1.51</v>
      </c>
      <c r="H56">
        <v>1.5</v>
      </c>
      <c r="I56">
        <v>1.49</v>
      </c>
      <c r="J56">
        <v>1.45</v>
      </c>
      <c r="K56">
        <v>1.46</v>
      </c>
      <c r="L56">
        <v>1.46</v>
      </c>
      <c r="M56">
        <v>1.46</v>
      </c>
      <c r="N56">
        <v>1.47</v>
      </c>
      <c r="O56">
        <v>1.49</v>
      </c>
      <c r="P56">
        <v>1.48</v>
      </c>
      <c r="Q56">
        <v>1.47</v>
      </c>
      <c r="R56">
        <v>1.49</v>
      </c>
      <c r="S56">
        <v>1.49</v>
      </c>
      <c r="T56">
        <v>1.5</v>
      </c>
      <c r="U56">
        <v>1.49</v>
      </c>
      <c r="V56">
        <v>1.49</v>
      </c>
      <c r="W56">
        <v>1.49</v>
      </c>
      <c r="X56">
        <v>1.49</v>
      </c>
      <c r="Y56">
        <v>1.49</v>
      </c>
      <c r="Z56">
        <v>1.48</v>
      </c>
      <c r="AA56">
        <v>1.47</v>
      </c>
    </row>
    <row r="57" spans="1:27" ht="15">
      <c r="A57" t="s">
        <v>348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</row>
    <row r="58" spans="1:27" ht="15">
      <c r="A58" t="s">
        <v>339</v>
      </c>
      <c r="B58">
        <v>1.05</v>
      </c>
      <c r="C58">
        <v>1.1</v>
      </c>
      <c r="D58">
        <v>1.16</v>
      </c>
      <c r="E58">
        <v>1.27</v>
      </c>
      <c r="F58">
        <v>1.55</v>
      </c>
      <c r="G58">
        <v>1.51</v>
      </c>
      <c r="H58">
        <v>1.5</v>
      </c>
      <c r="I58">
        <v>1.49</v>
      </c>
      <c r="J58">
        <v>1.45</v>
      </c>
      <c r="K58">
        <v>1.46</v>
      </c>
      <c r="L58">
        <v>1.46</v>
      </c>
      <c r="M58">
        <v>1.46</v>
      </c>
      <c r="N58">
        <v>1.47</v>
      </c>
      <c r="O58">
        <v>1.49</v>
      </c>
      <c r="P58">
        <v>1.48</v>
      </c>
      <c r="Q58">
        <v>1.47</v>
      </c>
      <c r="R58">
        <v>1.49</v>
      </c>
      <c r="S58">
        <v>1.49</v>
      </c>
      <c r="T58">
        <v>1.5</v>
      </c>
      <c r="U58">
        <v>1.49</v>
      </c>
      <c r="V58">
        <v>1.49</v>
      </c>
      <c r="W58">
        <v>1.49</v>
      </c>
      <c r="X58">
        <v>1.49</v>
      </c>
      <c r="Y58">
        <v>1.49</v>
      </c>
      <c r="Z58">
        <v>1.48</v>
      </c>
      <c r="AA58">
        <v>1.47</v>
      </c>
    </row>
    <row r="59" spans="1:27" ht="15">
      <c r="A59" t="s">
        <v>326</v>
      </c>
      <c r="B59">
        <v>0.06</v>
      </c>
      <c r="C59">
        <v>0.06</v>
      </c>
      <c r="D59">
        <v>0.06</v>
      </c>
      <c r="E59">
        <v>0.06</v>
      </c>
      <c r="F59">
        <v>0.06</v>
      </c>
      <c r="G59">
        <v>0.06</v>
      </c>
      <c r="H59">
        <v>0.06</v>
      </c>
      <c r="I59">
        <v>0.06</v>
      </c>
      <c r="J59">
        <v>0.06</v>
      </c>
      <c r="K59">
        <v>0.06</v>
      </c>
      <c r="L59">
        <v>0.06</v>
      </c>
      <c r="M59">
        <v>0.06</v>
      </c>
      <c r="N59">
        <v>0.06</v>
      </c>
      <c r="O59">
        <v>0.06</v>
      </c>
      <c r="P59">
        <v>0.06</v>
      </c>
      <c r="Q59">
        <v>0.06</v>
      </c>
      <c r="R59">
        <v>0.06</v>
      </c>
      <c r="S59">
        <v>0.06</v>
      </c>
      <c r="T59">
        <v>0.06</v>
      </c>
      <c r="U59">
        <v>0.06</v>
      </c>
      <c r="V59">
        <v>0.06</v>
      </c>
      <c r="W59">
        <v>0.06</v>
      </c>
      <c r="X59">
        <v>0.06</v>
      </c>
      <c r="Y59">
        <v>0.06</v>
      </c>
      <c r="Z59">
        <v>0.06</v>
      </c>
      <c r="AA59">
        <v>0.06</v>
      </c>
    </row>
    <row r="60" spans="1:27" ht="15">
      <c r="A60" t="s">
        <v>349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0.12</v>
      </c>
      <c r="I60">
        <v>0.15</v>
      </c>
      <c r="J60">
        <v>0.1</v>
      </c>
      <c r="K60">
        <v>0.09</v>
      </c>
      <c r="L60">
        <v>0.13</v>
      </c>
      <c r="M60">
        <v>0.18</v>
      </c>
      <c r="N60">
        <v>0.25</v>
      </c>
      <c r="O60">
        <v>0.33</v>
      </c>
      <c r="P60">
        <v>0.34</v>
      </c>
      <c r="Q60">
        <v>0.34</v>
      </c>
      <c r="R60">
        <v>0.37</v>
      </c>
      <c r="S60">
        <v>0.37</v>
      </c>
      <c r="T60">
        <v>0.39</v>
      </c>
      <c r="U60">
        <v>0.39</v>
      </c>
      <c r="V60">
        <v>0.39</v>
      </c>
      <c r="W60">
        <v>0.42</v>
      </c>
      <c r="X60">
        <v>0.45</v>
      </c>
      <c r="Y60">
        <v>0.51</v>
      </c>
      <c r="Z60">
        <v>0.55</v>
      </c>
      <c r="AA60">
        <v>0.55</v>
      </c>
    </row>
    <row r="61" spans="1:27" ht="15">
      <c r="A61" t="s">
        <v>341</v>
      </c>
      <c r="B61">
        <v>0.06</v>
      </c>
      <c r="C61">
        <v>0.06</v>
      </c>
      <c r="D61">
        <v>0.06</v>
      </c>
      <c r="E61">
        <v>0.06</v>
      </c>
      <c r="F61">
        <v>0.06</v>
      </c>
      <c r="G61">
        <v>0.06</v>
      </c>
      <c r="H61">
        <v>0.18</v>
      </c>
      <c r="I61">
        <v>0.21</v>
      </c>
      <c r="J61">
        <v>0.16</v>
      </c>
      <c r="K61">
        <v>0.15</v>
      </c>
      <c r="L61">
        <v>0.19</v>
      </c>
      <c r="M61">
        <v>0.24</v>
      </c>
      <c r="N61">
        <v>0.31</v>
      </c>
      <c r="O61">
        <v>0.39</v>
      </c>
      <c r="P61">
        <v>0.4</v>
      </c>
      <c r="Q61">
        <v>0.4</v>
      </c>
      <c r="R61">
        <v>0.43</v>
      </c>
      <c r="S61">
        <v>0.43</v>
      </c>
      <c r="T61">
        <v>0.45</v>
      </c>
      <c r="U61">
        <v>0.45</v>
      </c>
      <c r="V61">
        <v>0.45</v>
      </c>
      <c r="W61">
        <v>0.48</v>
      </c>
      <c r="X61">
        <v>0.51</v>
      </c>
      <c r="Y61">
        <v>0.57</v>
      </c>
      <c r="Z61">
        <v>0.61</v>
      </c>
      <c r="AA61">
        <v>0.61</v>
      </c>
    </row>
    <row r="62" spans="1:27" ht="15">
      <c r="A62" t="s">
        <v>350</v>
      </c>
      <c r="B62">
        <v>0.24</v>
      </c>
      <c r="C62">
        <v>0.3</v>
      </c>
      <c r="D62">
        <v>0.4</v>
      </c>
      <c r="E62">
        <v>0.69</v>
      </c>
      <c r="F62">
        <v>0.54</v>
      </c>
      <c r="G62">
        <v>0.67</v>
      </c>
      <c r="H62">
        <v>0.71</v>
      </c>
      <c r="I62">
        <v>0.74</v>
      </c>
      <c r="J62">
        <v>0.85</v>
      </c>
      <c r="K62">
        <v>0.92</v>
      </c>
      <c r="L62">
        <v>1</v>
      </c>
      <c r="M62">
        <v>1.05</v>
      </c>
      <c r="N62">
        <v>1.13</v>
      </c>
      <c r="O62">
        <v>1.2</v>
      </c>
      <c r="P62">
        <v>1.32</v>
      </c>
      <c r="Q62">
        <v>1.49</v>
      </c>
      <c r="R62">
        <v>1.8</v>
      </c>
      <c r="S62">
        <v>2.14</v>
      </c>
      <c r="T62">
        <v>2.16</v>
      </c>
      <c r="U62">
        <v>2.22</v>
      </c>
      <c r="V62">
        <v>2.28</v>
      </c>
      <c r="W62">
        <v>2.32</v>
      </c>
      <c r="X62">
        <v>2.32</v>
      </c>
      <c r="Y62">
        <v>2.32</v>
      </c>
      <c r="Z62">
        <v>2.31</v>
      </c>
      <c r="AA62">
        <v>2.31</v>
      </c>
    </row>
    <row r="63" spans="1:27" ht="15">
      <c r="A63" t="s">
        <v>343</v>
      </c>
      <c r="B63">
        <v>0.13</v>
      </c>
      <c r="C63">
        <v>0.15</v>
      </c>
      <c r="D63">
        <v>0.15</v>
      </c>
      <c r="E63">
        <v>0.16</v>
      </c>
      <c r="F63">
        <v>0.14</v>
      </c>
      <c r="G63">
        <v>0.15</v>
      </c>
      <c r="H63">
        <v>0.16</v>
      </c>
      <c r="I63">
        <v>0.16</v>
      </c>
      <c r="J63">
        <v>0.17</v>
      </c>
      <c r="K63">
        <v>0.17</v>
      </c>
      <c r="L63">
        <v>0.17</v>
      </c>
      <c r="M63">
        <v>0.17</v>
      </c>
      <c r="N63">
        <v>0.17</v>
      </c>
      <c r="O63">
        <v>0.18</v>
      </c>
      <c r="P63">
        <v>0.17</v>
      </c>
      <c r="Q63">
        <v>0.17</v>
      </c>
      <c r="R63">
        <v>0.17</v>
      </c>
      <c r="S63">
        <v>0.17</v>
      </c>
      <c r="T63">
        <v>0.17</v>
      </c>
      <c r="U63">
        <v>0.17</v>
      </c>
      <c r="V63">
        <v>0.17</v>
      </c>
      <c r="W63">
        <v>0.17</v>
      </c>
      <c r="X63">
        <v>0.17</v>
      </c>
      <c r="Y63">
        <v>0.17</v>
      </c>
      <c r="Z63">
        <v>0.17</v>
      </c>
      <c r="AA63">
        <v>0.17</v>
      </c>
    </row>
    <row r="64" spans="1:27" ht="15">
      <c r="A64" t="s">
        <v>344</v>
      </c>
      <c r="B64">
        <v>3.75</v>
      </c>
      <c r="C64">
        <v>3.94</v>
      </c>
      <c r="D64">
        <v>4.09</v>
      </c>
      <c r="E64">
        <v>4.53</v>
      </c>
      <c r="F64">
        <v>4.44</v>
      </c>
      <c r="G64">
        <v>4.72</v>
      </c>
      <c r="H64">
        <v>4.94</v>
      </c>
      <c r="I64">
        <v>5.04</v>
      </c>
      <c r="J64">
        <v>5.13</v>
      </c>
      <c r="K64">
        <v>5.23</v>
      </c>
      <c r="L64">
        <v>5.38</v>
      </c>
      <c r="M64">
        <v>5.47</v>
      </c>
      <c r="N64">
        <v>5.62</v>
      </c>
      <c r="O64">
        <v>5.8</v>
      </c>
      <c r="P64">
        <v>5.92</v>
      </c>
      <c r="Q64">
        <v>6.07</v>
      </c>
      <c r="R64">
        <v>6.43</v>
      </c>
      <c r="S64">
        <v>6.77</v>
      </c>
      <c r="T64">
        <v>6.81</v>
      </c>
      <c r="U64">
        <v>6.87</v>
      </c>
      <c r="V64">
        <v>6.95</v>
      </c>
      <c r="W64">
        <v>7.03</v>
      </c>
      <c r="X64">
        <v>7.09</v>
      </c>
      <c r="Y64">
        <v>7.18</v>
      </c>
      <c r="Z64">
        <v>7.22</v>
      </c>
      <c r="AA64">
        <v>7.27</v>
      </c>
    </row>
    <row r="65" spans="1:27" ht="15">
      <c r="A65" t="s">
        <v>345</v>
      </c>
      <c r="B65">
        <v>0.29</v>
      </c>
      <c r="C65">
        <v>0.32</v>
      </c>
      <c r="D65">
        <v>0.33</v>
      </c>
      <c r="E65">
        <v>0.35</v>
      </c>
      <c r="F65">
        <v>0.31</v>
      </c>
      <c r="G65">
        <v>0.33</v>
      </c>
      <c r="H65">
        <v>0.34</v>
      </c>
      <c r="I65">
        <v>0.35</v>
      </c>
      <c r="J65">
        <v>0.36</v>
      </c>
      <c r="K65">
        <v>0.36</v>
      </c>
      <c r="L65">
        <v>0.37</v>
      </c>
      <c r="M65">
        <v>0.36</v>
      </c>
      <c r="N65">
        <v>0.36</v>
      </c>
      <c r="O65">
        <v>0.37</v>
      </c>
      <c r="P65">
        <v>0.37</v>
      </c>
      <c r="Q65">
        <v>0.36</v>
      </c>
      <c r="R65">
        <v>0.35</v>
      </c>
      <c r="S65">
        <v>0.35</v>
      </c>
      <c r="T65">
        <v>0.35</v>
      </c>
      <c r="U65">
        <v>0.35</v>
      </c>
      <c r="V65">
        <v>0.35</v>
      </c>
      <c r="W65">
        <v>0.35</v>
      </c>
      <c r="X65">
        <v>0.35</v>
      </c>
      <c r="Y65">
        <v>0.35</v>
      </c>
      <c r="Z65">
        <v>0.36</v>
      </c>
      <c r="AA65">
        <v>0.36</v>
      </c>
    </row>
    <row r="66" spans="1:27" ht="15">
      <c r="A66" t="s">
        <v>314</v>
      </c>
      <c r="B66">
        <v>4.04</v>
      </c>
      <c r="C66">
        <v>4.26</v>
      </c>
      <c r="D66">
        <v>4.42</v>
      </c>
      <c r="E66">
        <v>4.89</v>
      </c>
      <c r="F66">
        <v>4.75</v>
      </c>
      <c r="G66">
        <v>5.05</v>
      </c>
      <c r="H66">
        <v>5.28</v>
      </c>
      <c r="I66">
        <v>5.38</v>
      </c>
      <c r="J66">
        <v>5.49</v>
      </c>
      <c r="K66">
        <v>5.59</v>
      </c>
      <c r="L66">
        <v>5.75</v>
      </c>
      <c r="M66">
        <v>5.83</v>
      </c>
      <c r="N66">
        <v>5.98</v>
      </c>
      <c r="O66">
        <v>6.17</v>
      </c>
      <c r="P66">
        <v>6.28</v>
      </c>
      <c r="Q66">
        <v>6.43</v>
      </c>
      <c r="R66">
        <v>6.78</v>
      </c>
      <c r="S66">
        <v>7.12</v>
      </c>
      <c r="T66">
        <v>7.16</v>
      </c>
      <c r="U66">
        <v>7.22</v>
      </c>
      <c r="V66">
        <v>7.29</v>
      </c>
      <c r="W66">
        <v>7.38</v>
      </c>
      <c r="X66">
        <v>7.45</v>
      </c>
      <c r="Y66">
        <v>7.54</v>
      </c>
      <c r="Z66">
        <v>7.58</v>
      </c>
      <c r="AA66">
        <v>7.63</v>
      </c>
    </row>
    <row r="67" spans="1:27" ht="15">
      <c r="A67" t="s">
        <v>315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</row>
    <row r="68" spans="1:27" ht="15">
      <c r="A68" t="s">
        <v>351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ht="15">
      <c r="A69" t="s">
        <v>332</v>
      </c>
      <c r="B69">
        <v>0.18</v>
      </c>
      <c r="C69">
        <v>0.17</v>
      </c>
      <c r="D69">
        <v>0.18</v>
      </c>
      <c r="E69">
        <v>0.18</v>
      </c>
      <c r="F69">
        <v>0.21</v>
      </c>
      <c r="G69">
        <v>0.2</v>
      </c>
      <c r="H69">
        <v>0.21</v>
      </c>
      <c r="I69">
        <v>0.2</v>
      </c>
      <c r="J69">
        <v>0.2</v>
      </c>
      <c r="K69">
        <v>0.2</v>
      </c>
      <c r="L69">
        <v>0.2</v>
      </c>
      <c r="M69">
        <v>0.2</v>
      </c>
      <c r="N69">
        <v>0.2</v>
      </c>
      <c r="O69">
        <v>0.2</v>
      </c>
      <c r="P69">
        <v>0.2</v>
      </c>
      <c r="Q69">
        <v>0.19</v>
      </c>
      <c r="R69">
        <v>0.18</v>
      </c>
      <c r="S69">
        <v>0.18</v>
      </c>
      <c r="T69">
        <v>0.17</v>
      </c>
      <c r="U69">
        <v>0.16</v>
      </c>
      <c r="V69">
        <v>0.16</v>
      </c>
      <c r="W69">
        <v>0.16</v>
      </c>
      <c r="X69">
        <v>0.16</v>
      </c>
      <c r="Y69">
        <v>0.16</v>
      </c>
      <c r="Z69">
        <v>0.16</v>
      </c>
      <c r="AA69">
        <v>0.16</v>
      </c>
    </row>
    <row r="70" spans="1:27" ht="15">
      <c r="A70" t="s">
        <v>333</v>
      </c>
      <c r="B70">
        <v>1.89</v>
      </c>
      <c r="C70">
        <v>1.91</v>
      </c>
      <c r="D70">
        <v>1.95</v>
      </c>
      <c r="E70">
        <v>1.97</v>
      </c>
      <c r="F70">
        <v>1.94</v>
      </c>
      <c r="G70">
        <v>1.92</v>
      </c>
      <c r="H70">
        <v>1.89</v>
      </c>
      <c r="I70">
        <v>1.85</v>
      </c>
      <c r="J70">
        <v>1.82</v>
      </c>
      <c r="K70">
        <v>1.79</v>
      </c>
      <c r="L70">
        <v>1.77</v>
      </c>
      <c r="M70">
        <v>1.74</v>
      </c>
      <c r="N70">
        <v>1.72</v>
      </c>
      <c r="O70">
        <v>1.69</v>
      </c>
      <c r="P70">
        <v>1.66</v>
      </c>
      <c r="Q70">
        <v>1.64</v>
      </c>
      <c r="R70">
        <v>1.62</v>
      </c>
      <c r="S70">
        <v>1.61</v>
      </c>
      <c r="T70">
        <v>1.6</v>
      </c>
      <c r="U70">
        <v>1.59</v>
      </c>
      <c r="V70">
        <v>1.59</v>
      </c>
      <c r="W70">
        <v>1.58</v>
      </c>
      <c r="X70">
        <v>1.57</v>
      </c>
      <c r="Y70">
        <v>1.56</v>
      </c>
      <c r="Z70">
        <v>1.55</v>
      </c>
      <c r="AA70">
        <v>1.55</v>
      </c>
    </row>
    <row r="71" spans="1:27" ht="15">
      <c r="A71" t="s">
        <v>318</v>
      </c>
      <c r="B71">
        <v>0.37</v>
      </c>
      <c r="C71">
        <v>0.38</v>
      </c>
      <c r="D71">
        <v>0.38</v>
      </c>
      <c r="E71">
        <v>0.38</v>
      </c>
      <c r="F71">
        <v>0.37</v>
      </c>
      <c r="G71">
        <v>0.38</v>
      </c>
      <c r="H71">
        <v>0.38</v>
      </c>
      <c r="I71">
        <v>0.38</v>
      </c>
      <c r="J71">
        <v>0.37</v>
      </c>
      <c r="K71">
        <v>0.37</v>
      </c>
      <c r="L71">
        <v>0.37</v>
      </c>
      <c r="M71">
        <v>0.38</v>
      </c>
      <c r="N71">
        <v>0.37</v>
      </c>
      <c r="O71">
        <v>0.37</v>
      </c>
      <c r="P71">
        <v>0.37</v>
      </c>
      <c r="Q71">
        <v>0.37</v>
      </c>
      <c r="R71">
        <v>0.37</v>
      </c>
      <c r="S71">
        <v>0.37</v>
      </c>
      <c r="T71">
        <v>0.37</v>
      </c>
      <c r="U71">
        <v>0.37</v>
      </c>
      <c r="V71">
        <v>0.38</v>
      </c>
      <c r="W71">
        <v>0.38</v>
      </c>
      <c r="X71">
        <v>0.38</v>
      </c>
      <c r="Y71">
        <v>0.38</v>
      </c>
      <c r="Z71">
        <v>0.38</v>
      </c>
      <c r="AA71">
        <v>0.38</v>
      </c>
    </row>
    <row r="72" spans="1:27" ht="15">
      <c r="A72" t="s">
        <v>319</v>
      </c>
      <c r="B72">
        <v>1.26</v>
      </c>
      <c r="C72">
        <v>1.28</v>
      </c>
      <c r="D72">
        <v>1.31</v>
      </c>
      <c r="E72">
        <v>1.33</v>
      </c>
      <c r="F72">
        <v>1.28</v>
      </c>
      <c r="G72">
        <v>1.29</v>
      </c>
      <c r="H72">
        <v>1.3</v>
      </c>
      <c r="I72">
        <v>1.28</v>
      </c>
      <c r="J72">
        <v>1.26</v>
      </c>
      <c r="K72">
        <v>1.25</v>
      </c>
      <c r="L72">
        <v>1.25</v>
      </c>
      <c r="M72">
        <v>1.26</v>
      </c>
      <c r="N72">
        <v>1.25</v>
      </c>
      <c r="O72">
        <v>1.25</v>
      </c>
      <c r="P72">
        <v>1.24</v>
      </c>
      <c r="Q72">
        <v>1.23</v>
      </c>
      <c r="R72">
        <v>1.23</v>
      </c>
      <c r="S72">
        <v>1.22</v>
      </c>
      <c r="T72">
        <v>1.22</v>
      </c>
      <c r="U72">
        <v>1.22</v>
      </c>
      <c r="V72">
        <v>1.22</v>
      </c>
      <c r="W72">
        <v>1.23</v>
      </c>
      <c r="X72">
        <v>1.23</v>
      </c>
      <c r="Y72">
        <v>1.23</v>
      </c>
      <c r="Z72">
        <v>1.23</v>
      </c>
      <c r="AA72">
        <v>1.23</v>
      </c>
    </row>
    <row r="73" spans="1:27" ht="15">
      <c r="A73" t="s">
        <v>320</v>
      </c>
      <c r="B73">
        <v>0.28</v>
      </c>
      <c r="C73">
        <v>0.28</v>
      </c>
      <c r="D73">
        <v>0.3</v>
      </c>
      <c r="E73">
        <v>0.31</v>
      </c>
      <c r="F73">
        <v>0.29</v>
      </c>
      <c r="G73">
        <v>0.28</v>
      </c>
      <c r="H73">
        <v>0.26</v>
      </c>
      <c r="I73">
        <v>0.26</v>
      </c>
      <c r="J73">
        <v>0.24</v>
      </c>
      <c r="K73">
        <v>0.24</v>
      </c>
      <c r="L73">
        <v>0.25</v>
      </c>
      <c r="M73">
        <v>0.25</v>
      </c>
      <c r="N73">
        <v>0.25</v>
      </c>
      <c r="O73">
        <v>0.24</v>
      </c>
      <c r="P73">
        <v>0.24</v>
      </c>
      <c r="Q73">
        <v>0.23</v>
      </c>
      <c r="R73">
        <v>0.23</v>
      </c>
      <c r="S73">
        <v>0.23</v>
      </c>
      <c r="T73">
        <v>0.23</v>
      </c>
      <c r="U73">
        <v>0.23</v>
      </c>
      <c r="V73">
        <v>0.23</v>
      </c>
      <c r="W73">
        <v>0.22</v>
      </c>
      <c r="X73">
        <v>0.23</v>
      </c>
      <c r="Y73">
        <v>0.23</v>
      </c>
      <c r="Z73">
        <v>0.23</v>
      </c>
      <c r="AA73">
        <v>0.23</v>
      </c>
    </row>
    <row r="74" spans="1:27" ht="15">
      <c r="A74" t="s">
        <v>321</v>
      </c>
      <c r="B74">
        <v>1.41</v>
      </c>
      <c r="C74">
        <v>1.41</v>
      </c>
      <c r="D74">
        <v>1.28</v>
      </c>
      <c r="E74">
        <v>1.29</v>
      </c>
      <c r="F74">
        <v>1.32</v>
      </c>
      <c r="G74">
        <v>1.36</v>
      </c>
      <c r="H74">
        <v>1.4</v>
      </c>
      <c r="I74">
        <v>1.43</v>
      </c>
      <c r="J74">
        <v>1.46</v>
      </c>
      <c r="K74">
        <v>1.45</v>
      </c>
      <c r="L74">
        <v>1.45</v>
      </c>
      <c r="M74">
        <v>1.44</v>
      </c>
      <c r="N74">
        <v>1.43</v>
      </c>
      <c r="O74">
        <v>1.42</v>
      </c>
      <c r="P74">
        <v>1.4</v>
      </c>
      <c r="Q74">
        <v>1.39</v>
      </c>
      <c r="R74">
        <v>1.37</v>
      </c>
      <c r="S74">
        <v>1.36</v>
      </c>
      <c r="T74">
        <v>1.35</v>
      </c>
      <c r="U74">
        <v>1.34</v>
      </c>
      <c r="V74">
        <v>1.33</v>
      </c>
      <c r="W74">
        <v>1.33</v>
      </c>
      <c r="X74">
        <v>1.32</v>
      </c>
      <c r="Y74">
        <v>1.31</v>
      </c>
      <c r="Z74">
        <v>1.3</v>
      </c>
      <c r="AA74">
        <v>1.29</v>
      </c>
    </row>
    <row r="75" spans="1:27" ht="15">
      <c r="A75" t="s">
        <v>334</v>
      </c>
      <c r="B75">
        <v>0.89</v>
      </c>
      <c r="C75">
        <v>0.93</v>
      </c>
      <c r="D75">
        <v>0.88</v>
      </c>
      <c r="E75">
        <v>0.93</v>
      </c>
      <c r="F75">
        <v>0.89</v>
      </c>
      <c r="G75">
        <v>0.91</v>
      </c>
      <c r="H75">
        <v>0.94</v>
      </c>
      <c r="I75">
        <v>0.96</v>
      </c>
      <c r="J75">
        <v>0.95</v>
      </c>
      <c r="K75">
        <v>0.96</v>
      </c>
      <c r="L75">
        <v>0.95</v>
      </c>
      <c r="M75">
        <v>0.95</v>
      </c>
      <c r="N75">
        <v>0.95</v>
      </c>
      <c r="O75">
        <v>0.96</v>
      </c>
      <c r="P75">
        <v>0.96</v>
      </c>
      <c r="Q75">
        <v>0.97</v>
      </c>
      <c r="R75">
        <v>0.98</v>
      </c>
      <c r="S75">
        <v>0.98</v>
      </c>
      <c r="T75">
        <v>0.98</v>
      </c>
      <c r="U75">
        <v>0.98</v>
      </c>
      <c r="V75">
        <v>0.98</v>
      </c>
      <c r="W75">
        <v>0.98</v>
      </c>
      <c r="X75">
        <v>0.99</v>
      </c>
      <c r="Y75">
        <v>0.99</v>
      </c>
      <c r="Z75">
        <v>0.99</v>
      </c>
      <c r="AA75">
        <v>1</v>
      </c>
    </row>
    <row r="76" spans="1:27" ht="15">
      <c r="A76" t="s">
        <v>322</v>
      </c>
      <c r="B76">
        <v>1.32</v>
      </c>
      <c r="C76">
        <v>1.26</v>
      </c>
      <c r="D76">
        <v>1.24</v>
      </c>
      <c r="E76">
        <v>1.29</v>
      </c>
      <c r="F76">
        <v>1.21</v>
      </c>
      <c r="G76">
        <v>1.22</v>
      </c>
      <c r="H76">
        <v>1.24</v>
      </c>
      <c r="I76">
        <v>1.19</v>
      </c>
      <c r="J76">
        <v>1.12</v>
      </c>
      <c r="K76">
        <v>1.12</v>
      </c>
      <c r="L76">
        <v>1.11</v>
      </c>
      <c r="M76">
        <v>1.11</v>
      </c>
      <c r="N76">
        <v>1.1</v>
      </c>
      <c r="O76">
        <v>1.1</v>
      </c>
      <c r="P76">
        <v>1.09</v>
      </c>
      <c r="Q76">
        <v>1.08</v>
      </c>
      <c r="R76">
        <v>1.08</v>
      </c>
      <c r="S76">
        <v>1.08</v>
      </c>
      <c r="T76">
        <v>1.08</v>
      </c>
      <c r="U76">
        <v>1.09</v>
      </c>
      <c r="V76">
        <v>1.1</v>
      </c>
      <c r="W76">
        <v>1.11</v>
      </c>
      <c r="X76">
        <v>1.12</v>
      </c>
      <c r="Y76">
        <v>1.12</v>
      </c>
      <c r="Z76">
        <v>1.12</v>
      </c>
      <c r="AA76">
        <v>1.13</v>
      </c>
    </row>
    <row r="77" spans="1:27" ht="15">
      <c r="A77" t="s">
        <v>347</v>
      </c>
      <c r="B77">
        <v>1.64</v>
      </c>
      <c r="C77">
        <v>1.69</v>
      </c>
      <c r="D77">
        <v>1.69</v>
      </c>
      <c r="E77">
        <v>1.7</v>
      </c>
      <c r="F77">
        <v>1.56</v>
      </c>
      <c r="G77">
        <v>1.72</v>
      </c>
      <c r="H77">
        <v>1.74</v>
      </c>
      <c r="I77">
        <v>1.76</v>
      </c>
      <c r="J77">
        <v>1.84</v>
      </c>
      <c r="K77">
        <v>1.85</v>
      </c>
      <c r="L77">
        <v>1.87</v>
      </c>
      <c r="M77">
        <v>1.85</v>
      </c>
      <c r="N77">
        <v>1.85</v>
      </c>
      <c r="O77">
        <v>1.85</v>
      </c>
      <c r="P77">
        <v>1.85</v>
      </c>
      <c r="Q77">
        <v>1.85</v>
      </c>
      <c r="R77">
        <v>1.84</v>
      </c>
      <c r="S77">
        <v>1.85</v>
      </c>
      <c r="T77">
        <v>1.84</v>
      </c>
      <c r="U77">
        <v>1.85</v>
      </c>
      <c r="V77">
        <v>1.87</v>
      </c>
      <c r="W77">
        <v>1.88</v>
      </c>
      <c r="X77">
        <v>1.91</v>
      </c>
      <c r="Y77">
        <v>1.93</v>
      </c>
      <c r="Z77">
        <v>1.94</v>
      </c>
      <c r="AA77">
        <v>1.98</v>
      </c>
    </row>
    <row r="78" spans="1:27" ht="15">
      <c r="A78" t="s">
        <v>335</v>
      </c>
      <c r="B78">
        <v>0.55</v>
      </c>
      <c r="C78">
        <v>0.6</v>
      </c>
      <c r="D78">
        <v>0.53</v>
      </c>
      <c r="E78">
        <v>0.47</v>
      </c>
      <c r="F78">
        <v>0.4</v>
      </c>
      <c r="G78">
        <v>0.39</v>
      </c>
      <c r="H78">
        <v>0.38</v>
      </c>
      <c r="I78">
        <v>0.39</v>
      </c>
      <c r="J78">
        <v>0.38</v>
      </c>
      <c r="K78">
        <v>0.36</v>
      </c>
      <c r="L78">
        <v>0.36</v>
      </c>
      <c r="M78">
        <v>0.36</v>
      </c>
      <c r="N78">
        <v>0.36</v>
      </c>
      <c r="O78">
        <v>0.35</v>
      </c>
      <c r="P78">
        <v>0.34</v>
      </c>
      <c r="Q78">
        <v>0.33</v>
      </c>
      <c r="R78">
        <v>0.32</v>
      </c>
      <c r="S78">
        <v>0.32</v>
      </c>
      <c r="T78">
        <v>0.31</v>
      </c>
      <c r="U78">
        <v>0.31</v>
      </c>
      <c r="V78">
        <v>0.3</v>
      </c>
      <c r="W78">
        <v>0.3</v>
      </c>
      <c r="X78">
        <v>0.3</v>
      </c>
      <c r="Y78">
        <v>0.3</v>
      </c>
      <c r="Z78">
        <v>0.29</v>
      </c>
      <c r="AA78">
        <v>0.29</v>
      </c>
    </row>
    <row r="79" spans="1:27" ht="15">
      <c r="A79" t="s">
        <v>336</v>
      </c>
      <c r="B79">
        <v>9.78999999999999</v>
      </c>
      <c r="C79">
        <v>9.92</v>
      </c>
      <c r="D79">
        <v>9.74</v>
      </c>
      <c r="E79">
        <v>9.84</v>
      </c>
      <c r="F79">
        <v>9.47</v>
      </c>
      <c r="G79">
        <v>9.67</v>
      </c>
      <c r="H79">
        <v>9.74</v>
      </c>
      <c r="I79">
        <v>9.71</v>
      </c>
      <c r="J79">
        <v>9.64</v>
      </c>
      <c r="K79">
        <v>9.6</v>
      </c>
      <c r="L79">
        <v>9.6</v>
      </c>
      <c r="M79">
        <v>9.56</v>
      </c>
      <c r="N79">
        <v>9.49</v>
      </c>
      <c r="O79">
        <v>9.42</v>
      </c>
      <c r="P79">
        <v>9.34</v>
      </c>
      <c r="Q79">
        <v>9.27</v>
      </c>
      <c r="R79">
        <v>9.22</v>
      </c>
      <c r="S79">
        <v>9.19999999999999</v>
      </c>
      <c r="T79">
        <v>9.15</v>
      </c>
      <c r="U79">
        <v>9.14</v>
      </c>
      <c r="V79">
        <v>9.15</v>
      </c>
      <c r="W79">
        <v>9.16</v>
      </c>
      <c r="X79">
        <v>9.19999999999999</v>
      </c>
      <c r="Y79">
        <v>9.21</v>
      </c>
      <c r="Z79">
        <v>9.19999999999999</v>
      </c>
      <c r="AA79">
        <v>9.25</v>
      </c>
    </row>
    <row r="80" spans="1:27" ht="15">
      <c r="A80" t="s">
        <v>323</v>
      </c>
      <c r="B80">
        <v>6.2</v>
      </c>
      <c r="C80">
        <v>6.11</v>
      </c>
      <c r="D80">
        <v>6.23</v>
      </c>
      <c r="E80">
        <v>6.3</v>
      </c>
      <c r="F80">
        <v>6.57</v>
      </c>
      <c r="G80">
        <v>6.62</v>
      </c>
      <c r="H80">
        <v>6.71</v>
      </c>
      <c r="I80">
        <v>6.72</v>
      </c>
      <c r="J80">
        <v>6.72</v>
      </c>
      <c r="K80">
        <v>6.72</v>
      </c>
      <c r="L80">
        <v>6.7</v>
      </c>
      <c r="M80">
        <v>6.68</v>
      </c>
      <c r="N80">
        <v>6.67</v>
      </c>
      <c r="O80">
        <v>6.68</v>
      </c>
      <c r="P80">
        <v>6.67</v>
      </c>
      <c r="Q80">
        <v>6.68</v>
      </c>
      <c r="R80">
        <v>6.73</v>
      </c>
      <c r="S80">
        <v>6.74</v>
      </c>
      <c r="T80">
        <v>6.75</v>
      </c>
      <c r="U80">
        <v>6.74</v>
      </c>
      <c r="V80">
        <v>6.74</v>
      </c>
      <c r="W80">
        <v>6.75</v>
      </c>
      <c r="X80">
        <v>6.74</v>
      </c>
      <c r="Y80">
        <v>6.72</v>
      </c>
      <c r="Z80">
        <v>6.71</v>
      </c>
      <c r="AA80">
        <v>6.69</v>
      </c>
    </row>
    <row r="81" spans="1:27" ht="15">
      <c r="A81" t="s">
        <v>348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</row>
    <row r="82" spans="1:27" ht="15">
      <c r="A82" t="s">
        <v>337</v>
      </c>
      <c r="B82">
        <v>0.59</v>
      </c>
      <c r="C82">
        <v>0.57</v>
      </c>
      <c r="D82">
        <v>0.56</v>
      </c>
      <c r="E82">
        <v>0.54</v>
      </c>
      <c r="F82">
        <v>0.54</v>
      </c>
      <c r="G82">
        <v>0.54</v>
      </c>
      <c r="H82">
        <v>0.53</v>
      </c>
      <c r="I82">
        <v>0.53</v>
      </c>
      <c r="J82">
        <v>0.52</v>
      </c>
      <c r="K82">
        <v>0.51</v>
      </c>
      <c r="L82">
        <v>0.5</v>
      </c>
      <c r="M82">
        <v>0.49</v>
      </c>
      <c r="N82">
        <v>0.48</v>
      </c>
      <c r="O82">
        <v>0.47</v>
      </c>
      <c r="P82">
        <v>0.46</v>
      </c>
      <c r="Q82">
        <v>0.46</v>
      </c>
      <c r="R82">
        <v>0.46</v>
      </c>
      <c r="S82">
        <v>0.45</v>
      </c>
      <c r="T82">
        <v>0.44</v>
      </c>
      <c r="U82">
        <v>0.44</v>
      </c>
      <c r="V82">
        <v>0.43</v>
      </c>
      <c r="W82">
        <v>0.42</v>
      </c>
      <c r="X82">
        <v>0.42</v>
      </c>
      <c r="Y82">
        <v>0.41</v>
      </c>
      <c r="Z82">
        <v>0.4</v>
      </c>
      <c r="AA82">
        <v>0.39</v>
      </c>
    </row>
    <row r="83" spans="1:27" ht="15">
      <c r="A83" t="s">
        <v>338</v>
      </c>
      <c r="B83">
        <v>1.14</v>
      </c>
      <c r="C83">
        <v>1.17</v>
      </c>
      <c r="D83">
        <v>1.18</v>
      </c>
      <c r="E83">
        <v>1.17</v>
      </c>
      <c r="F83">
        <v>1.19</v>
      </c>
      <c r="G83">
        <v>1.21</v>
      </c>
      <c r="H83">
        <v>1.21</v>
      </c>
      <c r="I83">
        <v>1.22</v>
      </c>
      <c r="J83">
        <v>1.22</v>
      </c>
      <c r="K83">
        <v>1.22</v>
      </c>
      <c r="L83">
        <v>1.22</v>
      </c>
      <c r="M83">
        <v>1.23</v>
      </c>
      <c r="N83">
        <v>1.23</v>
      </c>
      <c r="O83">
        <v>1.23</v>
      </c>
      <c r="P83">
        <v>1.22</v>
      </c>
      <c r="Q83">
        <v>1.25</v>
      </c>
      <c r="R83">
        <v>1.28</v>
      </c>
      <c r="S83">
        <v>1.29</v>
      </c>
      <c r="T83">
        <v>1.28</v>
      </c>
      <c r="U83">
        <v>1.28</v>
      </c>
      <c r="V83">
        <v>1.27</v>
      </c>
      <c r="W83">
        <v>1.28</v>
      </c>
      <c r="X83">
        <v>1.28</v>
      </c>
      <c r="Y83">
        <v>1.27</v>
      </c>
      <c r="Z83">
        <v>1.27</v>
      </c>
      <c r="AA83">
        <v>1.27</v>
      </c>
    </row>
    <row r="84" spans="1:27" ht="15">
      <c r="A84" t="s">
        <v>339</v>
      </c>
      <c r="B84">
        <v>7.93</v>
      </c>
      <c r="C84">
        <v>7.85</v>
      </c>
      <c r="D84">
        <v>7.97</v>
      </c>
      <c r="E84">
        <v>8.01</v>
      </c>
      <c r="F84">
        <v>8.3</v>
      </c>
      <c r="G84">
        <v>8.36999999999999</v>
      </c>
      <c r="H84">
        <v>8.46</v>
      </c>
      <c r="I84">
        <v>8.47</v>
      </c>
      <c r="J84">
        <v>8.46</v>
      </c>
      <c r="K84">
        <v>8.44999999999999</v>
      </c>
      <c r="L84">
        <v>8.43</v>
      </c>
      <c r="M84">
        <v>8.41</v>
      </c>
      <c r="N84">
        <v>8.39</v>
      </c>
      <c r="O84">
        <v>8.38</v>
      </c>
      <c r="P84">
        <v>8.35</v>
      </c>
      <c r="Q84">
        <v>8.39</v>
      </c>
      <c r="R84">
        <v>8.47</v>
      </c>
      <c r="S84">
        <v>8.48</v>
      </c>
      <c r="T84">
        <v>8.47</v>
      </c>
      <c r="U84">
        <v>8.44999999999999</v>
      </c>
      <c r="V84">
        <v>8.44</v>
      </c>
      <c r="W84">
        <v>8.44999999999999</v>
      </c>
      <c r="X84">
        <v>8.44</v>
      </c>
      <c r="Y84">
        <v>8.41</v>
      </c>
      <c r="Z84">
        <v>8.38</v>
      </c>
      <c r="AA84">
        <v>8.35</v>
      </c>
    </row>
    <row r="85" spans="1:27" ht="15">
      <c r="A85" t="s">
        <v>340</v>
      </c>
      <c r="B85">
        <v>0.66</v>
      </c>
      <c r="C85">
        <v>0.66</v>
      </c>
      <c r="D85">
        <v>0.64</v>
      </c>
      <c r="E85">
        <v>0.7</v>
      </c>
      <c r="F85">
        <v>0.64</v>
      </c>
      <c r="G85">
        <v>0.63</v>
      </c>
      <c r="H85">
        <v>0.62</v>
      </c>
      <c r="I85">
        <v>0.6</v>
      </c>
      <c r="J85">
        <v>0.58</v>
      </c>
      <c r="K85">
        <v>0.57</v>
      </c>
      <c r="L85">
        <v>0.57</v>
      </c>
      <c r="M85">
        <v>0.57</v>
      </c>
      <c r="N85">
        <v>0.57</v>
      </c>
      <c r="O85">
        <v>0.57</v>
      </c>
      <c r="P85">
        <v>0.57</v>
      </c>
      <c r="Q85">
        <v>0.57</v>
      </c>
      <c r="R85">
        <v>0.57</v>
      </c>
      <c r="S85">
        <v>0.57</v>
      </c>
      <c r="T85">
        <v>0.57</v>
      </c>
      <c r="U85">
        <v>0.56</v>
      </c>
      <c r="V85">
        <v>0.56</v>
      </c>
      <c r="W85">
        <v>0.55</v>
      </c>
      <c r="X85">
        <v>0.55</v>
      </c>
      <c r="Y85">
        <v>0.54</v>
      </c>
      <c r="Z85">
        <v>0.53</v>
      </c>
      <c r="AA85">
        <v>0.52</v>
      </c>
    </row>
    <row r="86" spans="1:27" ht="15">
      <c r="A86" t="s">
        <v>326</v>
      </c>
      <c r="B86">
        <v>1.28</v>
      </c>
      <c r="C86">
        <v>1.26</v>
      </c>
      <c r="D86">
        <v>1.3</v>
      </c>
      <c r="E86">
        <v>1.36</v>
      </c>
      <c r="F86">
        <v>1.32</v>
      </c>
      <c r="G86">
        <v>1.31</v>
      </c>
      <c r="H86">
        <v>1.29</v>
      </c>
      <c r="I86">
        <v>1.26</v>
      </c>
      <c r="J86">
        <v>1.23</v>
      </c>
      <c r="K86">
        <v>1.22</v>
      </c>
      <c r="L86">
        <v>1.22</v>
      </c>
      <c r="M86">
        <v>1.21</v>
      </c>
      <c r="N86">
        <v>1.21</v>
      </c>
      <c r="O86">
        <v>1.21</v>
      </c>
      <c r="P86">
        <v>1.2</v>
      </c>
      <c r="Q86">
        <v>1.2</v>
      </c>
      <c r="R86">
        <v>1.2</v>
      </c>
      <c r="S86">
        <v>1.2</v>
      </c>
      <c r="T86">
        <v>1.19</v>
      </c>
      <c r="U86">
        <v>1.19</v>
      </c>
      <c r="V86">
        <v>1.19</v>
      </c>
      <c r="W86">
        <v>1.19</v>
      </c>
      <c r="X86">
        <v>1.19</v>
      </c>
      <c r="Y86">
        <v>1.18</v>
      </c>
      <c r="Z86">
        <v>1.18</v>
      </c>
      <c r="AA86">
        <v>1.18</v>
      </c>
    </row>
    <row r="87" spans="1:27" ht="15">
      <c r="A87" t="s">
        <v>349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0.12</v>
      </c>
      <c r="I87">
        <v>0.15</v>
      </c>
      <c r="J87">
        <v>0.1</v>
      </c>
      <c r="K87">
        <v>0.09</v>
      </c>
      <c r="L87">
        <v>0.13</v>
      </c>
      <c r="M87">
        <v>0.18</v>
      </c>
      <c r="N87">
        <v>0.25</v>
      </c>
      <c r="O87">
        <v>0.33</v>
      </c>
      <c r="P87">
        <v>0.34</v>
      </c>
      <c r="Q87">
        <v>0.34</v>
      </c>
      <c r="R87">
        <v>0.37</v>
      </c>
      <c r="S87">
        <v>0.37</v>
      </c>
      <c r="T87">
        <v>0.39</v>
      </c>
      <c r="U87">
        <v>0.39</v>
      </c>
      <c r="V87">
        <v>0.39</v>
      </c>
      <c r="W87">
        <v>0.42</v>
      </c>
      <c r="X87">
        <v>0.45</v>
      </c>
      <c r="Y87">
        <v>0.51</v>
      </c>
      <c r="Z87">
        <v>0.55</v>
      </c>
      <c r="AA87">
        <v>0.55</v>
      </c>
    </row>
    <row r="88" spans="1:27" ht="15">
      <c r="A88" t="s">
        <v>341</v>
      </c>
      <c r="B88">
        <v>1.95</v>
      </c>
      <c r="C88">
        <v>1.92</v>
      </c>
      <c r="D88">
        <v>1.94</v>
      </c>
      <c r="E88">
        <v>2.06</v>
      </c>
      <c r="F88">
        <v>1.97</v>
      </c>
      <c r="G88">
        <v>1.93</v>
      </c>
      <c r="H88">
        <v>2.02</v>
      </c>
      <c r="I88">
        <v>2.01</v>
      </c>
      <c r="J88">
        <v>1.91</v>
      </c>
      <c r="K88">
        <v>1.89</v>
      </c>
      <c r="L88">
        <v>1.92</v>
      </c>
      <c r="M88">
        <v>1.97</v>
      </c>
      <c r="N88">
        <v>2.03</v>
      </c>
      <c r="O88">
        <v>2.11</v>
      </c>
      <c r="P88">
        <v>2.11</v>
      </c>
      <c r="Q88">
        <v>2.11</v>
      </c>
      <c r="R88">
        <v>2.14</v>
      </c>
      <c r="S88">
        <v>2.13</v>
      </c>
      <c r="T88">
        <v>2.16</v>
      </c>
      <c r="U88">
        <v>2.15</v>
      </c>
      <c r="V88">
        <v>2.14</v>
      </c>
      <c r="W88">
        <v>2.17</v>
      </c>
      <c r="X88">
        <v>2.18</v>
      </c>
      <c r="Y88">
        <v>2.24</v>
      </c>
      <c r="Z88">
        <v>2.27</v>
      </c>
      <c r="AA88">
        <v>2.26</v>
      </c>
    </row>
    <row r="89" spans="1:27" ht="15">
      <c r="A89" t="s">
        <v>350</v>
      </c>
      <c r="B89">
        <v>0.24</v>
      </c>
      <c r="C89">
        <v>0.3</v>
      </c>
      <c r="D89">
        <v>0.4</v>
      </c>
      <c r="E89">
        <v>0.69</v>
      </c>
      <c r="F89">
        <v>0.54</v>
      </c>
      <c r="G89">
        <v>0.67</v>
      </c>
      <c r="H89">
        <v>0.71</v>
      </c>
      <c r="I89">
        <v>0.74</v>
      </c>
      <c r="J89">
        <v>0.85</v>
      </c>
      <c r="K89">
        <v>0.92</v>
      </c>
      <c r="L89">
        <v>1</v>
      </c>
      <c r="M89">
        <v>1.05</v>
      </c>
      <c r="N89">
        <v>1.13</v>
      </c>
      <c r="O89">
        <v>1.2</v>
      </c>
      <c r="P89">
        <v>1.32</v>
      </c>
      <c r="Q89">
        <v>1.49</v>
      </c>
      <c r="R89">
        <v>1.8</v>
      </c>
      <c r="S89">
        <v>2.14</v>
      </c>
      <c r="T89">
        <v>2.16</v>
      </c>
      <c r="U89">
        <v>2.22</v>
      </c>
      <c r="V89">
        <v>2.28</v>
      </c>
      <c r="W89">
        <v>2.32</v>
      </c>
      <c r="X89">
        <v>2.32</v>
      </c>
      <c r="Y89">
        <v>2.32</v>
      </c>
      <c r="Z89">
        <v>2.31</v>
      </c>
      <c r="AA89">
        <v>2.31</v>
      </c>
    </row>
    <row r="90" spans="1:27" ht="15">
      <c r="A90" t="s">
        <v>342</v>
      </c>
      <c r="B90">
        <v>1.64</v>
      </c>
      <c r="C90">
        <v>1.69</v>
      </c>
      <c r="D90">
        <v>1.74</v>
      </c>
      <c r="E90">
        <v>1.77</v>
      </c>
      <c r="F90">
        <v>1.62</v>
      </c>
      <c r="G90">
        <v>1.66</v>
      </c>
      <c r="H90">
        <v>1.7</v>
      </c>
      <c r="I90">
        <v>1.71</v>
      </c>
      <c r="J90">
        <v>1.71</v>
      </c>
      <c r="K90">
        <v>1.73</v>
      </c>
      <c r="L90">
        <v>1.75</v>
      </c>
      <c r="M90">
        <v>1.77</v>
      </c>
      <c r="N90">
        <v>1.78</v>
      </c>
      <c r="O90">
        <v>1.8</v>
      </c>
      <c r="P90">
        <v>1.82</v>
      </c>
      <c r="Q90">
        <v>1.83</v>
      </c>
      <c r="R90">
        <v>1.85</v>
      </c>
      <c r="S90">
        <v>1.87</v>
      </c>
      <c r="T90">
        <v>1.89</v>
      </c>
      <c r="U90">
        <v>1.91</v>
      </c>
      <c r="V90">
        <v>1.93</v>
      </c>
      <c r="W90">
        <v>1.95</v>
      </c>
      <c r="X90">
        <v>1.97</v>
      </c>
      <c r="Y90">
        <v>1.98</v>
      </c>
      <c r="Z90">
        <v>2</v>
      </c>
      <c r="AA90">
        <v>2.02</v>
      </c>
    </row>
    <row r="91" spans="1:27" ht="15">
      <c r="A91" t="s">
        <v>343</v>
      </c>
      <c r="B91">
        <v>3.48</v>
      </c>
      <c r="C91">
        <v>3.42</v>
      </c>
      <c r="D91">
        <v>3.43</v>
      </c>
      <c r="E91">
        <v>3.44</v>
      </c>
      <c r="F91">
        <v>3.42</v>
      </c>
      <c r="G91">
        <v>3.5</v>
      </c>
      <c r="H91">
        <v>3.57</v>
      </c>
      <c r="I91">
        <v>3.59</v>
      </c>
      <c r="J91">
        <v>3.59</v>
      </c>
      <c r="K91">
        <v>3.6</v>
      </c>
      <c r="L91">
        <v>3.61</v>
      </c>
      <c r="M91">
        <v>3.62</v>
      </c>
      <c r="N91">
        <v>3.62</v>
      </c>
      <c r="O91">
        <v>3.62</v>
      </c>
      <c r="P91">
        <v>3.6</v>
      </c>
      <c r="Q91">
        <v>3.59</v>
      </c>
      <c r="R91">
        <v>3.58</v>
      </c>
      <c r="S91">
        <v>3.57</v>
      </c>
      <c r="T91">
        <v>3.56</v>
      </c>
      <c r="U91">
        <v>3.56</v>
      </c>
      <c r="V91">
        <v>3.55</v>
      </c>
      <c r="W91">
        <v>3.55</v>
      </c>
      <c r="X91">
        <v>3.55</v>
      </c>
      <c r="Y91">
        <v>3.54</v>
      </c>
      <c r="Z91">
        <v>3.53</v>
      </c>
      <c r="AA91">
        <v>3.52</v>
      </c>
    </row>
    <row r="92" spans="1:27" ht="15">
      <c r="A92" t="s">
        <v>344</v>
      </c>
      <c r="B92">
        <v>25.03</v>
      </c>
      <c r="C92">
        <v>25.1</v>
      </c>
      <c r="D92">
        <v>25.22</v>
      </c>
      <c r="E92">
        <v>25.82</v>
      </c>
      <c r="F92">
        <v>25.32</v>
      </c>
      <c r="G92">
        <v>25.82</v>
      </c>
      <c r="H92">
        <v>26.19</v>
      </c>
      <c r="I92">
        <v>26.22</v>
      </c>
      <c r="J92">
        <v>26.17</v>
      </c>
      <c r="K92">
        <v>26.18</v>
      </c>
      <c r="L92">
        <v>26.31</v>
      </c>
      <c r="M92">
        <v>26.37</v>
      </c>
      <c r="N92">
        <v>26.44</v>
      </c>
      <c r="O92">
        <v>26.53</v>
      </c>
      <c r="P92">
        <v>26.54</v>
      </c>
      <c r="Q92">
        <v>26.7</v>
      </c>
      <c r="R92">
        <v>27.07</v>
      </c>
      <c r="S92">
        <v>27.39</v>
      </c>
      <c r="T92">
        <v>27.39</v>
      </c>
      <c r="U92">
        <v>27.42</v>
      </c>
      <c r="V92">
        <v>27.5</v>
      </c>
      <c r="W92">
        <v>27.59</v>
      </c>
      <c r="X92">
        <v>27.65</v>
      </c>
      <c r="Y92">
        <v>27.69</v>
      </c>
      <c r="Z92">
        <v>27.68</v>
      </c>
      <c r="AA92">
        <v>27.7</v>
      </c>
    </row>
    <row r="93" spans="1:27" ht="15">
      <c r="A93" t="s">
        <v>345</v>
      </c>
      <c r="B93">
        <v>7.59</v>
      </c>
      <c r="C93">
        <v>7.45</v>
      </c>
      <c r="D93">
        <v>7.41</v>
      </c>
      <c r="E93">
        <v>7.4</v>
      </c>
      <c r="F93">
        <v>7.36</v>
      </c>
      <c r="G93">
        <v>7.5</v>
      </c>
      <c r="H93">
        <v>7.61</v>
      </c>
      <c r="I93">
        <v>7.63</v>
      </c>
      <c r="J93">
        <v>7.64</v>
      </c>
      <c r="K93">
        <v>7.63</v>
      </c>
      <c r="L93">
        <v>7.63</v>
      </c>
      <c r="M93">
        <v>7.63</v>
      </c>
      <c r="N93">
        <v>7.62</v>
      </c>
      <c r="O93">
        <v>7.61</v>
      </c>
      <c r="P93">
        <v>7.59</v>
      </c>
      <c r="Q93">
        <v>7.57</v>
      </c>
      <c r="R93">
        <v>7.54</v>
      </c>
      <c r="S93">
        <v>7.5</v>
      </c>
      <c r="T93">
        <v>7.48</v>
      </c>
      <c r="U93">
        <v>7.45</v>
      </c>
      <c r="V93">
        <v>7.43</v>
      </c>
      <c r="W93">
        <v>7.42</v>
      </c>
      <c r="X93">
        <v>7.4</v>
      </c>
      <c r="Y93">
        <v>7.36</v>
      </c>
      <c r="Z93">
        <v>7.31</v>
      </c>
      <c r="AA93">
        <v>7.28</v>
      </c>
    </row>
    <row r="94" spans="1:27" ht="15">
      <c r="A94" t="s">
        <v>314</v>
      </c>
      <c r="B94">
        <v>32.62</v>
      </c>
      <c r="C94">
        <v>32.55</v>
      </c>
      <c r="D94">
        <v>32.63</v>
      </c>
      <c r="E94">
        <v>33.22</v>
      </c>
      <c r="F94">
        <v>32.68</v>
      </c>
      <c r="G94">
        <v>33.32</v>
      </c>
      <c r="H94">
        <v>33.8</v>
      </c>
      <c r="I94">
        <v>33.85</v>
      </c>
      <c r="J94">
        <v>33.81</v>
      </c>
      <c r="K94">
        <v>33.81</v>
      </c>
      <c r="L94">
        <v>33.93</v>
      </c>
      <c r="M94">
        <v>34</v>
      </c>
      <c r="N94">
        <v>34.06</v>
      </c>
      <c r="O94">
        <v>34.14</v>
      </c>
      <c r="P94">
        <v>34.13</v>
      </c>
      <c r="Q94">
        <v>34.27</v>
      </c>
      <c r="R94">
        <v>34.62</v>
      </c>
      <c r="S94">
        <v>34.9</v>
      </c>
      <c r="T94">
        <v>34.87</v>
      </c>
      <c r="U94">
        <v>34.87</v>
      </c>
      <c r="V94">
        <v>34.93</v>
      </c>
      <c r="W94">
        <v>35.01</v>
      </c>
      <c r="X94">
        <v>35.05</v>
      </c>
      <c r="Y94">
        <v>35.05</v>
      </c>
      <c r="Z94">
        <v>34.99</v>
      </c>
      <c r="AA94">
        <v>34.98</v>
      </c>
    </row>
    <row r="95" spans="1:27" ht="15">
      <c r="A95" t="s">
        <v>315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</row>
    <row r="96" spans="1:27" ht="15">
      <c r="A96" t="s">
        <v>352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</row>
    <row r="97" spans="1:27" ht="15">
      <c r="A97" t="s">
        <v>353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</row>
    <row r="98" spans="1:27" ht="15">
      <c r="A98" t="s">
        <v>332</v>
      </c>
      <c r="B98">
        <v>0.03</v>
      </c>
      <c r="C98">
        <v>0.03</v>
      </c>
      <c r="D98">
        <v>0.03</v>
      </c>
      <c r="E98">
        <v>0.03</v>
      </c>
      <c r="F98">
        <v>0.04</v>
      </c>
      <c r="G98">
        <v>0.03</v>
      </c>
      <c r="H98">
        <v>0.03</v>
      </c>
      <c r="I98">
        <v>0.03</v>
      </c>
      <c r="J98">
        <v>0.03</v>
      </c>
      <c r="K98">
        <v>0.03</v>
      </c>
      <c r="L98">
        <v>0.03</v>
      </c>
      <c r="M98">
        <v>0.03</v>
      </c>
      <c r="N98">
        <v>0.03</v>
      </c>
      <c r="O98">
        <v>0.03</v>
      </c>
      <c r="P98">
        <v>0.03</v>
      </c>
      <c r="Q98">
        <v>0.03</v>
      </c>
      <c r="R98">
        <v>0.02</v>
      </c>
      <c r="S98">
        <v>0.02</v>
      </c>
      <c r="T98">
        <v>0.02</v>
      </c>
      <c r="U98">
        <v>0.02</v>
      </c>
      <c r="V98">
        <v>0.02</v>
      </c>
      <c r="W98">
        <v>0.02</v>
      </c>
      <c r="X98">
        <v>0.02</v>
      </c>
      <c r="Y98">
        <v>0.02</v>
      </c>
      <c r="Z98">
        <v>0.02</v>
      </c>
      <c r="AA98">
        <v>0.02</v>
      </c>
    </row>
    <row r="99" spans="1:27" ht="15">
      <c r="A99" t="s">
        <v>333</v>
      </c>
      <c r="B99">
        <v>0.33</v>
      </c>
      <c r="C99">
        <v>0.33</v>
      </c>
      <c r="D99">
        <v>0.34</v>
      </c>
      <c r="E99">
        <v>0.35</v>
      </c>
      <c r="F99">
        <v>0.34</v>
      </c>
      <c r="G99">
        <v>0.32</v>
      </c>
      <c r="H99">
        <v>0.3</v>
      </c>
      <c r="I99">
        <v>0.29</v>
      </c>
      <c r="J99">
        <v>0.28</v>
      </c>
      <c r="K99">
        <v>0.27</v>
      </c>
      <c r="L99">
        <v>0.27</v>
      </c>
      <c r="M99">
        <v>0.26</v>
      </c>
      <c r="N99">
        <v>0.25</v>
      </c>
      <c r="O99">
        <v>0.24</v>
      </c>
      <c r="P99">
        <v>0.24</v>
      </c>
      <c r="Q99">
        <v>0.23</v>
      </c>
      <c r="R99">
        <v>0.23</v>
      </c>
      <c r="S99">
        <v>0.22</v>
      </c>
      <c r="T99">
        <v>0.22</v>
      </c>
      <c r="U99">
        <v>0.21</v>
      </c>
      <c r="V99">
        <v>0.21</v>
      </c>
      <c r="W99">
        <v>0.21</v>
      </c>
      <c r="X99">
        <v>0.2</v>
      </c>
      <c r="Y99">
        <v>0.2</v>
      </c>
      <c r="Z99">
        <v>0.2</v>
      </c>
      <c r="AA99">
        <v>0.19</v>
      </c>
    </row>
    <row r="100" spans="1:27" ht="15">
      <c r="A100" t="s">
        <v>318</v>
      </c>
      <c r="B100">
        <v>0.07</v>
      </c>
      <c r="C100">
        <v>0.06</v>
      </c>
      <c r="D100">
        <v>0.07</v>
      </c>
      <c r="E100">
        <v>0.07</v>
      </c>
      <c r="F100">
        <v>0.06</v>
      </c>
      <c r="G100">
        <v>0.06</v>
      </c>
      <c r="H100">
        <v>0.06</v>
      </c>
      <c r="I100">
        <v>0.06</v>
      </c>
      <c r="J100">
        <v>0.06</v>
      </c>
      <c r="K100">
        <v>0.06</v>
      </c>
      <c r="L100">
        <v>0.06</v>
      </c>
      <c r="M100">
        <v>0.06</v>
      </c>
      <c r="N100">
        <v>0.05</v>
      </c>
      <c r="O100">
        <v>0.05</v>
      </c>
      <c r="P100">
        <v>0.05</v>
      </c>
      <c r="Q100">
        <v>0.05</v>
      </c>
      <c r="R100">
        <v>0.05</v>
      </c>
      <c r="S100">
        <v>0.05</v>
      </c>
      <c r="T100">
        <v>0.05</v>
      </c>
      <c r="U100">
        <v>0.05</v>
      </c>
      <c r="V100">
        <v>0.05</v>
      </c>
      <c r="W100">
        <v>0.05</v>
      </c>
      <c r="X100">
        <v>0.05</v>
      </c>
      <c r="Y100">
        <v>0.05</v>
      </c>
      <c r="Z100">
        <v>0.05</v>
      </c>
      <c r="AA100">
        <v>0.05</v>
      </c>
    </row>
    <row r="101" spans="1:27" ht="15">
      <c r="A101" t="s">
        <v>319</v>
      </c>
      <c r="B101">
        <v>0.22</v>
      </c>
      <c r="C101">
        <v>0.22</v>
      </c>
      <c r="D101">
        <v>0.23</v>
      </c>
      <c r="E101">
        <v>0.23</v>
      </c>
      <c r="F101">
        <v>0.22</v>
      </c>
      <c r="G101">
        <v>0.22</v>
      </c>
      <c r="H101">
        <v>0.21</v>
      </c>
      <c r="I101">
        <v>0.2</v>
      </c>
      <c r="J101">
        <v>0.19</v>
      </c>
      <c r="K101">
        <v>0.19</v>
      </c>
      <c r="L101">
        <v>0.19</v>
      </c>
      <c r="M101">
        <v>0.19</v>
      </c>
      <c r="N101">
        <v>0.18</v>
      </c>
      <c r="O101">
        <v>0.18</v>
      </c>
      <c r="P101">
        <v>0.18</v>
      </c>
      <c r="Q101">
        <v>0.17</v>
      </c>
      <c r="R101">
        <v>0.17</v>
      </c>
      <c r="S101">
        <v>0.17</v>
      </c>
      <c r="T101">
        <v>0.17</v>
      </c>
      <c r="U101">
        <v>0.16</v>
      </c>
      <c r="V101">
        <v>0.16</v>
      </c>
      <c r="W101">
        <v>0.16</v>
      </c>
      <c r="X101">
        <v>0.16</v>
      </c>
      <c r="Y101">
        <v>0.16</v>
      </c>
      <c r="Z101">
        <v>0.16</v>
      </c>
      <c r="AA101">
        <v>0.15</v>
      </c>
    </row>
    <row r="102" spans="1:27" ht="15">
      <c r="A102" t="s">
        <v>320</v>
      </c>
      <c r="B102">
        <v>0.05</v>
      </c>
      <c r="C102">
        <v>0.05</v>
      </c>
      <c r="D102">
        <v>0.05</v>
      </c>
      <c r="E102">
        <v>0.05</v>
      </c>
      <c r="F102">
        <v>0.05</v>
      </c>
      <c r="G102">
        <v>0.05</v>
      </c>
      <c r="H102">
        <v>0.04</v>
      </c>
      <c r="I102">
        <v>0.04</v>
      </c>
      <c r="J102">
        <v>0.04</v>
      </c>
      <c r="K102">
        <v>0.04</v>
      </c>
      <c r="L102">
        <v>0.04</v>
      </c>
      <c r="M102">
        <v>0.04</v>
      </c>
      <c r="N102">
        <v>0.04</v>
      </c>
      <c r="O102">
        <v>0.03</v>
      </c>
      <c r="P102">
        <v>0.03</v>
      </c>
      <c r="Q102">
        <v>0.03</v>
      </c>
      <c r="R102">
        <v>0.03</v>
      </c>
      <c r="S102">
        <v>0.03</v>
      </c>
      <c r="T102">
        <v>0.03</v>
      </c>
      <c r="U102">
        <v>0.03</v>
      </c>
      <c r="V102">
        <v>0.03</v>
      </c>
      <c r="W102">
        <v>0.03</v>
      </c>
      <c r="X102">
        <v>0.03</v>
      </c>
      <c r="Y102">
        <v>0.03</v>
      </c>
      <c r="Z102">
        <v>0.03</v>
      </c>
      <c r="AA102">
        <v>0.03</v>
      </c>
    </row>
    <row r="103" spans="1:27" ht="15">
      <c r="A103" t="s">
        <v>321</v>
      </c>
      <c r="B103">
        <v>0.25</v>
      </c>
      <c r="C103">
        <v>0.24</v>
      </c>
      <c r="D103">
        <v>0.22</v>
      </c>
      <c r="E103">
        <v>0.23</v>
      </c>
      <c r="F103">
        <v>0.23</v>
      </c>
      <c r="G103">
        <v>0.23</v>
      </c>
      <c r="H103">
        <v>0.23</v>
      </c>
      <c r="I103">
        <v>0.22</v>
      </c>
      <c r="J103">
        <v>0.23</v>
      </c>
      <c r="K103">
        <v>0.22</v>
      </c>
      <c r="L103">
        <v>0.22</v>
      </c>
      <c r="M103">
        <v>0.21</v>
      </c>
      <c r="N103">
        <v>0.21</v>
      </c>
      <c r="O103">
        <v>0.2</v>
      </c>
      <c r="P103">
        <v>0.2</v>
      </c>
      <c r="Q103">
        <v>0.19</v>
      </c>
      <c r="R103">
        <v>0.19</v>
      </c>
      <c r="S103">
        <v>0.19</v>
      </c>
      <c r="T103">
        <v>0.18</v>
      </c>
      <c r="U103">
        <v>0.18</v>
      </c>
      <c r="V103">
        <v>0.18</v>
      </c>
      <c r="W103">
        <v>0.17</v>
      </c>
      <c r="X103">
        <v>0.17</v>
      </c>
      <c r="Y103">
        <v>0.17</v>
      </c>
      <c r="Z103">
        <v>0.16</v>
      </c>
      <c r="AA103">
        <v>0.16</v>
      </c>
    </row>
    <row r="104" spans="1:27" ht="15">
      <c r="A104" t="s">
        <v>334</v>
      </c>
      <c r="B104">
        <v>0.16</v>
      </c>
      <c r="C104">
        <v>0.16</v>
      </c>
      <c r="D104">
        <v>0.15</v>
      </c>
      <c r="E104">
        <v>0.16</v>
      </c>
      <c r="F104">
        <v>0.15</v>
      </c>
      <c r="G104">
        <v>0.15</v>
      </c>
      <c r="H104">
        <v>0.15</v>
      </c>
      <c r="I104">
        <v>0.15</v>
      </c>
      <c r="J104">
        <v>0.15</v>
      </c>
      <c r="K104">
        <v>0.15</v>
      </c>
      <c r="L104">
        <v>0.14</v>
      </c>
      <c r="M104">
        <v>0.14</v>
      </c>
      <c r="N104">
        <v>0.14</v>
      </c>
      <c r="O104">
        <v>0.14</v>
      </c>
      <c r="P104">
        <v>0.14</v>
      </c>
      <c r="Q104">
        <v>0.14</v>
      </c>
      <c r="R104">
        <v>0.14</v>
      </c>
      <c r="S104">
        <v>0.13</v>
      </c>
      <c r="T104">
        <v>0.13</v>
      </c>
      <c r="U104">
        <v>0.13</v>
      </c>
      <c r="V104">
        <v>0.13</v>
      </c>
      <c r="W104">
        <v>0.13</v>
      </c>
      <c r="X104">
        <v>0.13</v>
      </c>
      <c r="Y104">
        <v>0.13</v>
      </c>
      <c r="Z104">
        <v>0.13</v>
      </c>
      <c r="AA104">
        <v>0.13</v>
      </c>
    </row>
    <row r="105" spans="1:27" ht="15">
      <c r="A105" t="s">
        <v>322</v>
      </c>
      <c r="B105">
        <v>0.23</v>
      </c>
      <c r="C105">
        <v>0.22</v>
      </c>
      <c r="D105">
        <v>0.22</v>
      </c>
      <c r="E105">
        <v>0.23</v>
      </c>
      <c r="F105">
        <v>0.21</v>
      </c>
      <c r="G105">
        <v>0.2</v>
      </c>
      <c r="H105">
        <v>0.2</v>
      </c>
      <c r="I105">
        <v>0.19</v>
      </c>
      <c r="J105">
        <v>0.17</v>
      </c>
      <c r="K105">
        <v>0.17</v>
      </c>
      <c r="L105">
        <v>0.17</v>
      </c>
      <c r="M105">
        <v>0.16</v>
      </c>
      <c r="N105">
        <v>0.16</v>
      </c>
      <c r="O105">
        <v>0.16</v>
      </c>
      <c r="P105">
        <v>0.15</v>
      </c>
      <c r="Q105">
        <v>0.15</v>
      </c>
      <c r="R105">
        <v>0.15</v>
      </c>
      <c r="S105">
        <v>0.15</v>
      </c>
      <c r="T105">
        <v>0.15</v>
      </c>
      <c r="U105">
        <v>0.15</v>
      </c>
      <c r="V105">
        <v>0.15</v>
      </c>
      <c r="W105">
        <v>0.15</v>
      </c>
      <c r="X105">
        <v>0.14</v>
      </c>
      <c r="Y105">
        <v>0.14</v>
      </c>
      <c r="Z105">
        <v>0.14</v>
      </c>
      <c r="AA105">
        <v>0.14</v>
      </c>
    </row>
    <row r="106" spans="1:27" ht="15">
      <c r="A106" t="s">
        <v>347</v>
      </c>
      <c r="B106">
        <v>0.29</v>
      </c>
      <c r="C106">
        <v>0.29</v>
      </c>
      <c r="D106">
        <v>0.29</v>
      </c>
      <c r="E106">
        <v>0.3</v>
      </c>
      <c r="F106">
        <v>0.27</v>
      </c>
      <c r="G106">
        <v>0.29</v>
      </c>
      <c r="H106">
        <v>0.28</v>
      </c>
      <c r="I106">
        <v>0.28</v>
      </c>
      <c r="J106">
        <v>0.28</v>
      </c>
      <c r="K106">
        <v>0.28</v>
      </c>
      <c r="L106">
        <v>0.28</v>
      </c>
      <c r="M106">
        <v>0.27</v>
      </c>
      <c r="N106">
        <v>0.27</v>
      </c>
      <c r="O106">
        <v>0.27</v>
      </c>
      <c r="P106">
        <v>0.26</v>
      </c>
      <c r="Q106">
        <v>0.26</v>
      </c>
      <c r="R106">
        <v>0.26</v>
      </c>
      <c r="S106">
        <v>0.25</v>
      </c>
      <c r="T106">
        <v>0.25</v>
      </c>
      <c r="U106">
        <v>0.25</v>
      </c>
      <c r="V106">
        <v>0.25</v>
      </c>
      <c r="W106">
        <v>0.25</v>
      </c>
      <c r="X106">
        <v>0.25</v>
      </c>
      <c r="Y106">
        <v>0.25</v>
      </c>
      <c r="Z106">
        <v>0.25</v>
      </c>
      <c r="AA106">
        <v>0.25</v>
      </c>
    </row>
    <row r="107" spans="1:27" ht="15">
      <c r="A107" t="s">
        <v>335</v>
      </c>
      <c r="B107">
        <v>0.1</v>
      </c>
      <c r="C107">
        <v>0.1</v>
      </c>
      <c r="D107">
        <v>0.09</v>
      </c>
      <c r="E107">
        <v>0.08</v>
      </c>
      <c r="F107">
        <v>0.07</v>
      </c>
      <c r="G107">
        <v>0.06</v>
      </c>
      <c r="H107">
        <v>0.06</v>
      </c>
      <c r="I107">
        <v>0.06</v>
      </c>
      <c r="J107">
        <v>0.06</v>
      </c>
      <c r="K107">
        <v>0.06</v>
      </c>
      <c r="L107">
        <v>0.05</v>
      </c>
      <c r="M107">
        <v>0.05</v>
      </c>
      <c r="N107">
        <v>0.05</v>
      </c>
      <c r="O107">
        <v>0.05</v>
      </c>
      <c r="P107">
        <v>0.05</v>
      </c>
      <c r="Q107">
        <v>0.05</v>
      </c>
      <c r="R107">
        <v>0.04</v>
      </c>
      <c r="S107">
        <v>0.04</v>
      </c>
      <c r="T107">
        <v>0.04</v>
      </c>
      <c r="U107">
        <v>0.04</v>
      </c>
      <c r="V107">
        <v>0.04</v>
      </c>
      <c r="W107">
        <v>0.04</v>
      </c>
      <c r="X107">
        <v>0.04</v>
      </c>
      <c r="Y107">
        <v>0.04</v>
      </c>
      <c r="Z107">
        <v>0.04</v>
      </c>
      <c r="AA107">
        <v>0.04</v>
      </c>
    </row>
    <row r="108" spans="1:27" ht="15">
      <c r="A108" t="s">
        <v>336</v>
      </c>
      <c r="B108">
        <v>1.71</v>
      </c>
      <c r="C108">
        <v>1.7</v>
      </c>
      <c r="D108">
        <v>1.68</v>
      </c>
      <c r="E108">
        <v>1.73</v>
      </c>
      <c r="F108">
        <v>1.64</v>
      </c>
      <c r="G108">
        <v>1.61</v>
      </c>
      <c r="H108">
        <v>1.57</v>
      </c>
      <c r="I108">
        <v>1.53</v>
      </c>
      <c r="J108">
        <v>1.49</v>
      </c>
      <c r="K108">
        <v>1.47</v>
      </c>
      <c r="L108">
        <v>1.44</v>
      </c>
      <c r="M108">
        <v>1.41</v>
      </c>
      <c r="N108">
        <v>1.38</v>
      </c>
      <c r="O108">
        <v>1.35</v>
      </c>
      <c r="P108">
        <v>1.33</v>
      </c>
      <c r="Q108">
        <v>1.3</v>
      </c>
      <c r="R108">
        <v>1.28</v>
      </c>
      <c r="S108">
        <v>1.27</v>
      </c>
      <c r="T108">
        <v>1.24</v>
      </c>
      <c r="U108">
        <v>1.23</v>
      </c>
      <c r="V108">
        <v>1.21</v>
      </c>
      <c r="W108">
        <v>1.2</v>
      </c>
      <c r="X108">
        <v>1.19</v>
      </c>
      <c r="Y108">
        <v>1.18</v>
      </c>
      <c r="Z108">
        <v>1.17</v>
      </c>
      <c r="AA108">
        <v>1.16</v>
      </c>
    </row>
    <row r="109" spans="1:27" ht="15">
      <c r="A109" t="s">
        <v>323</v>
      </c>
      <c r="B109">
        <v>1.08</v>
      </c>
      <c r="C109">
        <v>1.05</v>
      </c>
      <c r="D109">
        <v>1.08</v>
      </c>
      <c r="E109">
        <v>1.11</v>
      </c>
      <c r="F109">
        <v>1.14</v>
      </c>
      <c r="G109">
        <v>1.1</v>
      </c>
      <c r="H109">
        <v>1.08</v>
      </c>
      <c r="I109">
        <v>1.06</v>
      </c>
      <c r="J109">
        <v>1.04</v>
      </c>
      <c r="K109">
        <v>1.03</v>
      </c>
      <c r="L109">
        <v>1.01</v>
      </c>
      <c r="M109">
        <v>0.99</v>
      </c>
      <c r="N109">
        <v>0.97</v>
      </c>
      <c r="O109">
        <v>0.96</v>
      </c>
      <c r="P109">
        <v>0.95</v>
      </c>
      <c r="Q109">
        <v>0.94</v>
      </c>
      <c r="R109">
        <v>0.94</v>
      </c>
      <c r="S109">
        <v>0.93</v>
      </c>
      <c r="T109">
        <v>0.92</v>
      </c>
      <c r="U109">
        <v>0.91</v>
      </c>
      <c r="V109">
        <v>0.89</v>
      </c>
      <c r="W109">
        <v>0.88</v>
      </c>
      <c r="X109">
        <v>0.87</v>
      </c>
      <c r="Y109">
        <v>0.86</v>
      </c>
      <c r="Z109">
        <v>0.85</v>
      </c>
      <c r="AA109">
        <v>0.84</v>
      </c>
    </row>
    <row r="110" spans="1:27" ht="15">
      <c r="A110" t="s">
        <v>348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</row>
    <row r="111" spans="1:27" ht="15">
      <c r="A111" t="s">
        <v>324</v>
      </c>
      <c r="B111">
        <v>0.1</v>
      </c>
      <c r="C111">
        <v>0.1</v>
      </c>
      <c r="D111">
        <v>0.1</v>
      </c>
      <c r="E111">
        <v>0.09</v>
      </c>
      <c r="F111">
        <v>0.09</v>
      </c>
      <c r="G111">
        <v>0.09</v>
      </c>
      <c r="H111">
        <v>0.09</v>
      </c>
      <c r="I111">
        <v>0.08</v>
      </c>
      <c r="J111">
        <v>0.08</v>
      </c>
      <c r="K111">
        <v>0.08</v>
      </c>
      <c r="L111">
        <v>0.08</v>
      </c>
      <c r="M111">
        <v>0.07</v>
      </c>
      <c r="N111">
        <v>0.07</v>
      </c>
      <c r="O111">
        <v>0.07</v>
      </c>
      <c r="P111">
        <v>0.07</v>
      </c>
      <c r="Q111">
        <v>0.06</v>
      </c>
      <c r="R111">
        <v>0.06</v>
      </c>
      <c r="S111">
        <v>0.06</v>
      </c>
      <c r="T111">
        <v>0.06</v>
      </c>
      <c r="U111">
        <v>0.06</v>
      </c>
      <c r="V111">
        <v>0.06</v>
      </c>
      <c r="W111">
        <v>0.06</v>
      </c>
      <c r="X111">
        <v>0.05</v>
      </c>
      <c r="Y111">
        <v>0.05</v>
      </c>
      <c r="Z111">
        <v>0.05</v>
      </c>
      <c r="AA111">
        <v>0.05</v>
      </c>
    </row>
    <row r="112" spans="1:27" ht="15">
      <c r="A112" t="s">
        <v>338</v>
      </c>
      <c r="B112">
        <v>0.2</v>
      </c>
      <c r="C112">
        <v>0.2</v>
      </c>
      <c r="D112">
        <v>0.2</v>
      </c>
      <c r="E112">
        <v>0.21</v>
      </c>
      <c r="F112">
        <v>0.21</v>
      </c>
      <c r="G112">
        <v>0.2</v>
      </c>
      <c r="H112">
        <v>0.19</v>
      </c>
      <c r="I112">
        <v>0.19</v>
      </c>
      <c r="J112">
        <v>0.19</v>
      </c>
      <c r="K112">
        <v>0.19</v>
      </c>
      <c r="L112">
        <v>0.18</v>
      </c>
      <c r="M112">
        <v>0.18</v>
      </c>
      <c r="N112">
        <v>0.18</v>
      </c>
      <c r="O112">
        <v>0.18</v>
      </c>
      <c r="P112">
        <v>0.17</v>
      </c>
      <c r="Q112">
        <v>0.18</v>
      </c>
      <c r="R112">
        <v>0.18</v>
      </c>
      <c r="S112">
        <v>0.18</v>
      </c>
      <c r="T112">
        <v>0.17</v>
      </c>
      <c r="U112">
        <v>0.17</v>
      </c>
      <c r="V112">
        <v>0.17</v>
      </c>
      <c r="W112">
        <v>0.17</v>
      </c>
      <c r="X112">
        <v>0.16</v>
      </c>
      <c r="Y112">
        <v>0.16</v>
      </c>
      <c r="Z112">
        <v>0.16</v>
      </c>
      <c r="AA112">
        <v>0.16</v>
      </c>
    </row>
    <row r="113" spans="1:27" ht="15">
      <c r="A113" t="s">
        <v>339</v>
      </c>
      <c r="B113">
        <v>1.38</v>
      </c>
      <c r="C113">
        <v>1.35</v>
      </c>
      <c r="D113">
        <v>1.38</v>
      </c>
      <c r="E113">
        <v>1.41</v>
      </c>
      <c r="F113">
        <v>1.44</v>
      </c>
      <c r="G113">
        <v>1.4</v>
      </c>
      <c r="H113">
        <v>1.36</v>
      </c>
      <c r="I113">
        <v>1.33</v>
      </c>
      <c r="J113">
        <v>1.31</v>
      </c>
      <c r="K113">
        <v>1.29</v>
      </c>
      <c r="L113">
        <v>1.27</v>
      </c>
      <c r="M113">
        <v>1.24</v>
      </c>
      <c r="N113">
        <v>1.22</v>
      </c>
      <c r="O113">
        <v>1.2</v>
      </c>
      <c r="P113">
        <v>1.19</v>
      </c>
      <c r="Q113">
        <v>1.18</v>
      </c>
      <c r="R113">
        <v>1.18</v>
      </c>
      <c r="S113">
        <v>1.17</v>
      </c>
      <c r="T113">
        <v>1.15</v>
      </c>
      <c r="U113">
        <v>1.14</v>
      </c>
      <c r="V113">
        <v>1.12</v>
      </c>
      <c r="W113">
        <v>1.11</v>
      </c>
      <c r="X113">
        <v>1.09</v>
      </c>
      <c r="Y113">
        <v>1.08</v>
      </c>
      <c r="Z113">
        <v>1.06</v>
      </c>
      <c r="AA113">
        <v>1.04</v>
      </c>
    </row>
    <row r="114" spans="1:27" ht="15">
      <c r="A114" t="s">
        <v>340</v>
      </c>
      <c r="B114">
        <v>0.12</v>
      </c>
      <c r="C114">
        <v>0.11</v>
      </c>
      <c r="D114">
        <v>0.11</v>
      </c>
      <c r="E114">
        <v>0.12</v>
      </c>
      <c r="F114">
        <v>0.11</v>
      </c>
      <c r="G114">
        <v>0.1</v>
      </c>
      <c r="H114">
        <v>0.1</v>
      </c>
      <c r="I114">
        <v>0.09</v>
      </c>
      <c r="J114">
        <v>0.09</v>
      </c>
      <c r="K114">
        <v>0.09</v>
      </c>
      <c r="L114">
        <v>0.09</v>
      </c>
      <c r="M114">
        <v>0.08</v>
      </c>
      <c r="N114">
        <v>0.08</v>
      </c>
      <c r="O114">
        <v>0.08</v>
      </c>
      <c r="P114">
        <v>0.08</v>
      </c>
      <c r="Q114">
        <v>0.08</v>
      </c>
      <c r="R114">
        <v>0.08</v>
      </c>
      <c r="S114">
        <v>0.08</v>
      </c>
      <c r="T114">
        <v>0.08</v>
      </c>
      <c r="U114">
        <v>0.08</v>
      </c>
      <c r="V114">
        <v>0.07</v>
      </c>
      <c r="W114">
        <v>0.07</v>
      </c>
      <c r="X114">
        <v>0.07</v>
      </c>
      <c r="Y114">
        <v>0.07</v>
      </c>
      <c r="Z114">
        <v>0.07</v>
      </c>
      <c r="AA114">
        <v>0.07</v>
      </c>
    </row>
    <row r="115" spans="1:27" ht="15">
      <c r="A115" t="s">
        <v>326</v>
      </c>
      <c r="B115">
        <v>0.22</v>
      </c>
      <c r="C115">
        <v>0.22</v>
      </c>
      <c r="D115">
        <v>0.23</v>
      </c>
      <c r="E115">
        <v>0.24</v>
      </c>
      <c r="F115">
        <v>0.23</v>
      </c>
      <c r="G115">
        <v>0.22</v>
      </c>
      <c r="H115">
        <v>0.21</v>
      </c>
      <c r="I115">
        <v>0.2</v>
      </c>
      <c r="J115">
        <v>0.19</v>
      </c>
      <c r="K115">
        <v>0.19</v>
      </c>
      <c r="L115">
        <v>0.18</v>
      </c>
      <c r="M115">
        <v>0.18</v>
      </c>
      <c r="N115">
        <v>0.18</v>
      </c>
      <c r="O115">
        <v>0.17</v>
      </c>
      <c r="P115">
        <v>0.17</v>
      </c>
      <c r="Q115">
        <v>0.17</v>
      </c>
      <c r="R115">
        <v>0.17</v>
      </c>
      <c r="S115">
        <v>0.16</v>
      </c>
      <c r="T115">
        <v>0.16</v>
      </c>
      <c r="U115">
        <v>0.16</v>
      </c>
      <c r="V115">
        <v>0.16</v>
      </c>
      <c r="W115">
        <v>0.16</v>
      </c>
      <c r="X115">
        <v>0.15</v>
      </c>
      <c r="Y115">
        <v>0.15</v>
      </c>
      <c r="Z115">
        <v>0.15</v>
      </c>
      <c r="AA115">
        <v>0.15</v>
      </c>
    </row>
    <row r="116" spans="1:27" ht="15">
      <c r="A116" t="s">
        <v>349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0.02</v>
      </c>
      <c r="I116">
        <v>0.02</v>
      </c>
      <c r="J116">
        <v>0.02</v>
      </c>
      <c r="K116">
        <v>0.01</v>
      </c>
      <c r="L116">
        <v>0.02</v>
      </c>
      <c r="M116">
        <v>0.03</v>
      </c>
      <c r="N116">
        <v>0.04</v>
      </c>
      <c r="O116">
        <v>0.05</v>
      </c>
      <c r="P116">
        <v>0.05</v>
      </c>
      <c r="Q116">
        <v>0.05</v>
      </c>
      <c r="R116">
        <v>0.05</v>
      </c>
      <c r="S116">
        <v>0.05</v>
      </c>
      <c r="T116">
        <v>0.05</v>
      </c>
      <c r="U116">
        <v>0.05</v>
      </c>
      <c r="V116">
        <v>0.05</v>
      </c>
      <c r="W116">
        <v>0.06</v>
      </c>
      <c r="X116">
        <v>0.06</v>
      </c>
      <c r="Y116">
        <v>0.07</v>
      </c>
      <c r="Z116">
        <v>0.07</v>
      </c>
      <c r="AA116">
        <v>0.07</v>
      </c>
    </row>
    <row r="117" spans="1:27" ht="15">
      <c r="A117" t="s">
        <v>341</v>
      </c>
      <c r="B117">
        <v>0.34</v>
      </c>
      <c r="C117">
        <v>0.33</v>
      </c>
      <c r="D117">
        <v>0.34</v>
      </c>
      <c r="E117">
        <v>0.36</v>
      </c>
      <c r="F117">
        <v>0.34</v>
      </c>
      <c r="G117">
        <v>0.32</v>
      </c>
      <c r="H117">
        <v>0.33</v>
      </c>
      <c r="I117">
        <v>0.32</v>
      </c>
      <c r="J117">
        <v>0.3</v>
      </c>
      <c r="K117">
        <v>0.29</v>
      </c>
      <c r="L117">
        <v>0.29</v>
      </c>
      <c r="M117">
        <v>0.29</v>
      </c>
      <c r="N117">
        <v>0.3</v>
      </c>
      <c r="O117">
        <v>0.3</v>
      </c>
      <c r="P117">
        <v>0.3</v>
      </c>
      <c r="Q117">
        <v>0.3</v>
      </c>
      <c r="R117">
        <v>0.3</v>
      </c>
      <c r="S117">
        <v>0.29</v>
      </c>
      <c r="T117">
        <v>0.29</v>
      </c>
      <c r="U117">
        <v>0.29</v>
      </c>
      <c r="V117">
        <v>0.28</v>
      </c>
      <c r="W117">
        <v>0.28</v>
      </c>
      <c r="X117">
        <v>0.28</v>
      </c>
      <c r="Y117">
        <v>0.29</v>
      </c>
      <c r="Z117">
        <v>0.29</v>
      </c>
      <c r="AA117">
        <v>0.28</v>
      </c>
    </row>
    <row r="118" spans="1:27" ht="15">
      <c r="A118" t="s">
        <v>350</v>
      </c>
      <c r="B118">
        <v>0.04</v>
      </c>
      <c r="C118">
        <v>0.05</v>
      </c>
      <c r="D118">
        <v>0.07</v>
      </c>
      <c r="E118">
        <v>0.12</v>
      </c>
      <c r="F118">
        <v>0.09</v>
      </c>
      <c r="G118">
        <v>0.11</v>
      </c>
      <c r="H118">
        <v>0.11</v>
      </c>
      <c r="I118">
        <v>0.12</v>
      </c>
      <c r="J118">
        <v>0.13</v>
      </c>
      <c r="K118">
        <v>0.14</v>
      </c>
      <c r="L118">
        <v>0.15</v>
      </c>
      <c r="M118">
        <v>0.16</v>
      </c>
      <c r="N118">
        <v>0.16</v>
      </c>
      <c r="O118">
        <v>0.17</v>
      </c>
      <c r="P118">
        <v>0.19</v>
      </c>
      <c r="Q118">
        <v>0.21</v>
      </c>
      <c r="R118">
        <v>0.25</v>
      </c>
      <c r="S118">
        <v>0.29</v>
      </c>
      <c r="T118">
        <v>0.29</v>
      </c>
      <c r="U118">
        <v>0.3</v>
      </c>
      <c r="V118">
        <v>0.3</v>
      </c>
      <c r="W118">
        <v>0.3</v>
      </c>
      <c r="X118">
        <v>0.3</v>
      </c>
      <c r="Y118">
        <v>0.3</v>
      </c>
      <c r="Z118">
        <v>0.29</v>
      </c>
      <c r="AA118">
        <v>0.29</v>
      </c>
    </row>
    <row r="119" spans="1:27" ht="15">
      <c r="A119" t="s">
        <v>342</v>
      </c>
      <c r="B119">
        <v>0.29</v>
      </c>
      <c r="C119">
        <v>0.29</v>
      </c>
      <c r="D119">
        <v>0.3</v>
      </c>
      <c r="E119">
        <v>0.31</v>
      </c>
      <c r="F119">
        <v>0.28</v>
      </c>
      <c r="G119">
        <v>0.28</v>
      </c>
      <c r="H119">
        <v>0.27</v>
      </c>
      <c r="I119">
        <v>0.27</v>
      </c>
      <c r="J119">
        <v>0.27</v>
      </c>
      <c r="K119">
        <v>0.26</v>
      </c>
      <c r="L119">
        <v>0.26</v>
      </c>
      <c r="M119">
        <v>0.26</v>
      </c>
      <c r="N119">
        <v>0.26</v>
      </c>
      <c r="O119">
        <v>0.26</v>
      </c>
      <c r="P119">
        <v>0.26</v>
      </c>
      <c r="Q119">
        <v>0.26</v>
      </c>
      <c r="R119">
        <v>0.26</v>
      </c>
      <c r="S119">
        <v>0.26</v>
      </c>
      <c r="T119">
        <v>0.26</v>
      </c>
      <c r="U119">
        <v>0.26</v>
      </c>
      <c r="V119">
        <v>0.26</v>
      </c>
      <c r="W119">
        <v>0.25</v>
      </c>
      <c r="X119">
        <v>0.25</v>
      </c>
      <c r="Y119">
        <v>0.25</v>
      </c>
      <c r="Z119">
        <v>0.25</v>
      </c>
      <c r="AA119">
        <v>0.25</v>
      </c>
    </row>
    <row r="120" spans="1:27" ht="15">
      <c r="A120" t="s">
        <v>343</v>
      </c>
      <c r="B120">
        <v>0.61</v>
      </c>
      <c r="C120">
        <v>0.59</v>
      </c>
      <c r="D120">
        <v>0.59</v>
      </c>
      <c r="E120">
        <v>0.61</v>
      </c>
      <c r="F120">
        <v>0.59</v>
      </c>
      <c r="G120">
        <v>0.58</v>
      </c>
      <c r="H120">
        <v>0.57</v>
      </c>
      <c r="I120">
        <v>0.56</v>
      </c>
      <c r="J120">
        <v>0.56</v>
      </c>
      <c r="K120">
        <v>0.55</v>
      </c>
      <c r="L120">
        <v>0.54</v>
      </c>
      <c r="M120">
        <v>0.53</v>
      </c>
      <c r="N120">
        <v>0.53</v>
      </c>
      <c r="O120">
        <v>0.52</v>
      </c>
      <c r="P120">
        <v>0.51</v>
      </c>
      <c r="Q120">
        <v>0.5</v>
      </c>
      <c r="R120">
        <v>0.5</v>
      </c>
      <c r="S120">
        <v>0.49</v>
      </c>
      <c r="T120">
        <v>0.48</v>
      </c>
      <c r="U120">
        <v>0.48</v>
      </c>
      <c r="V120">
        <v>0.47</v>
      </c>
      <c r="W120">
        <v>0.46</v>
      </c>
      <c r="X120">
        <v>0.46</v>
      </c>
      <c r="Y120">
        <v>0.45</v>
      </c>
      <c r="Z120">
        <v>0.45</v>
      </c>
      <c r="AA120">
        <v>0.44</v>
      </c>
    </row>
    <row r="121" spans="1:27" ht="15">
      <c r="A121" t="s">
        <v>344</v>
      </c>
      <c r="B121">
        <v>4.37</v>
      </c>
      <c r="C121">
        <v>4.31</v>
      </c>
      <c r="D121">
        <v>4.36</v>
      </c>
      <c r="E121">
        <v>4.54</v>
      </c>
      <c r="F121">
        <v>4.38</v>
      </c>
      <c r="G121">
        <v>4.31</v>
      </c>
      <c r="H121">
        <v>4.21</v>
      </c>
      <c r="I121">
        <v>4.12</v>
      </c>
      <c r="J121">
        <v>4.05</v>
      </c>
      <c r="K121">
        <v>4</v>
      </c>
      <c r="L121">
        <v>3.95</v>
      </c>
      <c r="M121">
        <v>3.89</v>
      </c>
      <c r="N121">
        <v>3.85</v>
      </c>
      <c r="O121">
        <v>3.81</v>
      </c>
      <c r="P121">
        <v>3.77</v>
      </c>
      <c r="Q121">
        <v>3.75</v>
      </c>
      <c r="R121">
        <v>3.76</v>
      </c>
      <c r="S121">
        <v>3.77</v>
      </c>
      <c r="T121">
        <v>3.72</v>
      </c>
      <c r="U121">
        <v>3.68</v>
      </c>
      <c r="V121">
        <v>3.64</v>
      </c>
      <c r="W121">
        <v>3.61</v>
      </c>
      <c r="X121">
        <v>3.57</v>
      </c>
      <c r="Y121">
        <v>3.54</v>
      </c>
      <c r="Z121">
        <v>3.51</v>
      </c>
      <c r="AA121">
        <v>3.46</v>
      </c>
    </row>
    <row r="122" spans="1:27" ht="15">
      <c r="A122" t="s">
        <v>345</v>
      </c>
      <c r="B122">
        <v>1.32</v>
      </c>
      <c r="C122">
        <v>1.28</v>
      </c>
      <c r="D122">
        <v>1.28</v>
      </c>
      <c r="E122">
        <v>1.3</v>
      </c>
      <c r="F122">
        <v>1.27</v>
      </c>
      <c r="G122">
        <v>1.25</v>
      </c>
      <c r="H122">
        <v>1.22</v>
      </c>
      <c r="I122">
        <v>1.2</v>
      </c>
      <c r="J122">
        <v>1.18</v>
      </c>
      <c r="K122">
        <v>1.17</v>
      </c>
      <c r="L122">
        <v>1.15</v>
      </c>
      <c r="M122">
        <v>1.12</v>
      </c>
      <c r="N122">
        <v>1.11</v>
      </c>
      <c r="O122">
        <v>1.09</v>
      </c>
      <c r="P122">
        <v>1.08</v>
      </c>
      <c r="Q122">
        <v>1.06</v>
      </c>
      <c r="R122">
        <v>1.05</v>
      </c>
      <c r="S122">
        <v>1.03</v>
      </c>
      <c r="T122">
        <v>1.02</v>
      </c>
      <c r="U122">
        <v>1</v>
      </c>
      <c r="V122">
        <v>0.99</v>
      </c>
      <c r="W122">
        <v>0.97</v>
      </c>
      <c r="X122">
        <v>0.96</v>
      </c>
      <c r="Y122">
        <v>0.94</v>
      </c>
      <c r="Z122">
        <v>0.93</v>
      </c>
      <c r="AA122">
        <v>0.91</v>
      </c>
    </row>
    <row r="123" spans="1:27" ht="15">
      <c r="A123" t="s">
        <v>314</v>
      </c>
      <c r="B123">
        <v>5.69</v>
      </c>
      <c r="C123">
        <v>5.59</v>
      </c>
      <c r="D123">
        <v>5.64</v>
      </c>
      <c r="E123">
        <v>5.85</v>
      </c>
      <c r="F123">
        <v>5.65</v>
      </c>
      <c r="G123">
        <v>5.56</v>
      </c>
      <c r="H123">
        <v>5.43</v>
      </c>
      <c r="I123">
        <v>5.32</v>
      </c>
      <c r="J123">
        <v>5.24</v>
      </c>
      <c r="K123">
        <v>5.17</v>
      </c>
      <c r="L123">
        <v>5.1</v>
      </c>
      <c r="M123">
        <v>5.01</v>
      </c>
      <c r="N123">
        <v>4.95</v>
      </c>
      <c r="O123">
        <v>4.9</v>
      </c>
      <c r="P123">
        <v>4.85</v>
      </c>
      <c r="Q123">
        <v>4.82</v>
      </c>
      <c r="R123">
        <v>4.81</v>
      </c>
      <c r="S123">
        <v>4.8</v>
      </c>
      <c r="T123">
        <v>4.74</v>
      </c>
      <c r="U123">
        <v>4.68</v>
      </c>
      <c r="V123">
        <v>4.63</v>
      </c>
      <c r="W123">
        <v>4.58</v>
      </c>
      <c r="X123">
        <v>4.53</v>
      </c>
      <c r="Y123">
        <v>4.48</v>
      </c>
      <c r="Z123">
        <v>4.43</v>
      </c>
      <c r="AA123">
        <v>4.37</v>
      </c>
    </row>
    <row r="124" spans="1:27" ht="15">
      <c r="A124" t="s">
        <v>315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</row>
    <row r="125" spans="1:27" ht="15">
      <c r="A125" t="s">
        <v>354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</row>
    <row r="126" spans="1:27" ht="15">
      <c r="A126" t="s">
        <v>355</v>
      </c>
      <c r="B126">
        <v>26.87</v>
      </c>
      <c r="C126">
        <v>25.69</v>
      </c>
      <c r="D126">
        <v>26.15</v>
      </c>
      <c r="E126">
        <v>26.38</v>
      </c>
      <c r="F126">
        <v>27.66</v>
      </c>
      <c r="G126">
        <v>28.11</v>
      </c>
      <c r="H126">
        <v>29.31</v>
      </c>
      <c r="I126">
        <v>29.83</v>
      </c>
      <c r="J126">
        <v>30.4</v>
      </c>
      <c r="K126">
        <v>31.04</v>
      </c>
      <c r="L126">
        <v>31.79</v>
      </c>
      <c r="M126">
        <v>32.65</v>
      </c>
      <c r="N126">
        <v>33.67</v>
      </c>
      <c r="O126">
        <v>35.04</v>
      </c>
      <c r="P126">
        <v>35.85</v>
      </c>
      <c r="Q126">
        <v>36.84</v>
      </c>
      <c r="R126">
        <v>38.51</v>
      </c>
      <c r="S126">
        <v>39.86</v>
      </c>
      <c r="T126">
        <v>40.65</v>
      </c>
      <c r="U126">
        <v>41.34</v>
      </c>
      <c r="V126">
        <v>42.15</v>
      </c>
      <c r="W126">
        <v>42.9</v>
      </c>
      <c r="X126">
        <v>43.37</v>
      </c>
      <c r="Y126">
        <v>44.06</v>
      </c>
      <c r="Z126">
        <v>44.59</v>
      </c>
      <c r="AA126">
        <v>44.85</v>
      </c>
    </row>
    <row r="127" spans="1:27" ht="15">
      <c r="A127" t="s">
        <v>356</v>
      </c>
      <c r="B127">
        <v>139.95</v>
      </c>
      <c r="C127">
        <v>139.5</v>
      </c>
      <c r="D127">
        <v>144.04</v>
      </c>
      <c r="E127">
        <v>145.79</v>
      </c>
      <c r="F127">
        <v>152.47</v>
      </c>
      <c r="G127">
        <v>155.59</v>
      </c>
      <c r="H127">
        <v>164.35</v>
      </c>
      <c r="I127">
        <v>168.36</v>
      </c>
      <c r="J127">
        <v>172.52</v>
      </c>
      <c r="K127">
        <v>177.24</v>
      </c>
      <c r="L127">
        <v>182.91</v>
      </c>
      <c r="M127">
        <v>189.23</v>
      </c>
      <c r="N127">
        <v>196.71</v>
      </c>
      <c r="O127">
        <v>205.62</v>
      </c>
      <c r="P127">
        <v>212.24</v>
      </c>
      <c r="Q127">
        <v>220.78</v>
      </c>
      <c r="R127">
        <v>232.3</v>
      </c>
      <c r="S127">
        <v>244</v>
      </c>
      <c r="T127">
        <v>250.02</v>
      </c>
      <c r="U127">
        <v>255.94</v>
      </c>
      <c r="V127">
        <v>261.9</v>
      </c>
      <c r="W127">
        <v>267.25</v>
      </c>
      <c r="X127">
        <v>270.75</v>
      </c>
      <c r="Y127">
        <v>275.66</v>
      </c>
      <c r="Z127">
        <v>279.57</v>
      </c>
      <c r="AA127">
        <v>281.41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48"/>
  <sheetViews>
    <sheetView zoomScalePageLayoutView="0" workbookViewId="0" topLeftCell="A39">
      <selection activeCell="B50" sqref="B50"/>
    </sheetView>
  </sheetViews>
  <sheetFormatPr defaultColWidth="8.88671875" defaultRowHeight="15.75"/>
  <cols>
    <col min="1" max="1" width="12.77734375" style="0" customWidth="1"/>
  </cols>
  <sheetData>
    <row r="1" ht="15.75">
      <c r="A1" s="157" t="s">
        <v>400</v>
      </c>
    </row>
    <row r="2" spans="1:28" ht="15.75">
      <c r="A2" t="s">
        <v>10</v>
      </c>
      <c r="B2">
        <v>2005</v>
      </c>
      <c r="C2">
        <v>2006</v>
      </c>
      <c r="D2">
        <v>2007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>
        <v>2014</v>
      </c>
      <c r="L2">
        <v>2015</v>
      </c>
      <c r="M2">
        <v>2016</v>
      </c>
      <c r="N2">
        <v>2017</v>
      </c>
      <c r="O2">
        <v>2018</v>
      </c>
      <c r="P2">
        <v>2019</v>
      </c>
      <c r="Q2">
        <v>2020</v>
      </c>
      <c r="R2">
        <v>2021</v>
      </c>
      <c r="S2">
        <v>2022</v>
      </c>
      <c r="T2">
        <v>2023</v>
      </c>
      <c r="U2">
        <v>2024</v>
      </c>
      <c r="V2">
        <v>2025</v>
      </c>
      <c r="W2">
        <v>2026</v>
      </c>
      <c r="X2">
        <v>2027</v>
      </c>
      <c r="Y2">
        <v>2028</v>
      </c>
      <c r="Z2">
        <v>2029</v>
      </c>
      <c r="AA2">
        <v>2030</v>
      </c>
      <c r="AB2" t="s">
        <v>19</v>
      </c>
    </row>
    <row r="3" spans="1:28" ht="15.75">
      <c r="A3" t="s">
        <v>358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</row>
    <row r="4" spans="1:28" ht="15.75">
      <c r="A4" t="s">
        <v>317</v>
      </c>
      <c r="B4">
        <v>0.5</v>
      </c>
      <c r="C4">
        <v>0.47</v>
      </c>
      <c r="D4">
        <v>0.49</v>
      </c>
      <c r="E4">
        <v>0.5</v>
      </c>
      <c r="F4">
        <v>0.49</v>
      </c>
      <c r="G4">
        <v>0.48</v>
      </c>
      <c r="H4">
        <v>0.48</v>
      </c>
      <c r="I4">
        <v>0.49</v>
      </c>
      <c r="J4">
        <v>0.49</v>
      </c>
      <c r="K4">
        <v>0.5</v>
      </c>
      <c r="L4">
        <v>0.5</v>
      </c>
      <c r="M4">
        <v>0.5</v>
      </c>
      <c r="N4">
        <v>0.51</v>
      </c>
      <c r="O4">
        <v>0.51</v>
      </c>
      <c r="P4">
        <v>0.51</v>
      </c>
      <c r="Q4">
        <v>0.52</v>
      </c>
      <c r="R4">
        <v>0.52</v>
      </c>
      <c r="S4">
        <v>0.53</v>
      </c>
      <c r="T4">
        <v>0.53</v>
      </c>
      <c r="U4">
        <v>0.53</v>
      </c>
      <c r="V4">
        <v>0.54</v>
      </c>
      <c r="W4">
        <v>0.54</v>
      </c>
      <c r="X4">
        <v>0.54</v>
      </c>
      <c r="Y4">
        <v>0.55</v>
      </c>
      <c r="Z4">
        <v>0.55</v>
      </c>
      <c r="AA4">
        <v>0.55</v>
      </c>
      <c r="AB4">
        <v>13.32</v>
      </c>
    </row>
    <row r="5" spans="1:28" ht="15.75">
      <c r="A5" t="s">
        <v>359</v>
      </c>
      <c r="B5">
        <v>0.09</v>
      </c>
      <c r="C5">
        <v>0.07</v>
      </c>
      <c r="D5">
        <v>0.09</v>
      </c>
      <c r="E5">
        <v>0.09</v>
      </c>
      <c r="F5">
        <v>0.09</v>
      </c>
      <c r="G5">
        <v>0.08</v>
      </c>
      <c r="H5">
        <v>0.08</v>
      </c>
      <c r="I5">
        <v>0.08</v>
      </c>
      <c r="J5">
        <v>0.08</v>
      </c>
      <c r="K5">
        <v>0.08</v>
      </c>
      <c r="L5">
        <v>0.08</v>
      </c>
      <c r="M5">
        <v>0.08</v>
      </c>
      <c r="N5">
        <v>0.08</v>
      </c>
      <c r="O5">
        <v>0.08</v>
      </c>
      <c r="P5">
        <v>0.08</v>
      </c>
      <c r="Q5">
        <v>0.08</v>
      </c>
      <c r="R5">
        <v>0.08</v>
      </c>
      <c r="S5">
        <v>0.08</v>
      </c>
      <c r="T5">
        <v>0.08</v>
      </c>
      <c r="U5">
        <v>0.09</v>
      </c>
      <c r="V5">
        <v>0.08</v>
      </c>
      <c r="W5">
        <v>0.08</v>
      </c>
      <c r="X5">
        <v>0.08</v>
      </c>
      <c r="Y5">
        <v>0.08</v>
      </c>
      <c r="Z5">
        <v>0.08</v>
      </c>
      <c r="AA5">
        <v>0.08</v>
      </c>
      <c r="AB5">
        <v>2.12</v>
      </c>
    </row>
    <row r="6" spans="1:28" ht="15.75">
      <c r="A6" t="s">
        <v>319</v>
      </c>
      <c r="B6">
        <v>0.85</v>
      </c>
      <c r="C6">
        <v>0.7</v>
      </c>
      <c r="D6">
        <v>0.79</v>
      </c>
      <c r="E6">
        <v>0.8</v>
      </c>
      <c r="F6">
        <v>0.78</v>
      </c>
      <c r="G6">
        <v>0.75</v>
      </c>
      <c r="H6">
        <v>0.76</v>
      </c>
      <c r="I6">
        <v>0.76</v>
      </c>
      <c r="J6">
        <v>0.76</v>
      </c>
      <c r="K6">
        <v>0.75</v>
      </c>
      <c r="L6">
        <v>0.75</v>
      </c>
      <c r="M6">
        <v>0.75</v>
      </c>
      <c r="N6">
        <v>0.75</v>
      </c>
      <c r="O6">
        <v>0.74</v>
      </c>
      <c r="P6">
        <v>0.73</v>
      </c>
      <c r="Q6">
        <v>0.73</v>
      </c>
      <c r="R6">
        <v>0.72</v>
      </c>
      <c r="S6">
        <v>0.71</v>
      </c>
      <c r="T6">
        <v>0.71</v>
      </c>
      <c r="U6">
        <v>0.7</v>
      </c>
      <c r="V6">
        <v>0.69</v>
      </c>
      <c r="W6">
        <v>0.68</v>
      </c>
      <c r="X6">
        <v>0.68</v>
      </c>
      <c r="Y6">
        <v>0.67</v>
      </c>
      <c r="Z6">
        <v>0.66</v>
      </c>
      <c r="AA6">
        <v>0.65</v>
      </c>
      <c r="AB6">
        <v>19.02</v>
      </c>
    </row>
    <row r="7" spans="1:28" ht="15.75">
      <c r="A7" t="s">
        <v>360</v>
      </c>
      <c r="B7">
        <v>1.45</v>
      </c>
      <c r="C7">
        <v>1.25</v>
      </c>
      <c r="D7">
        <v>1.37</v>
      </c>
      <c r="E7">
        <v>1.39</v>
      </c>
      <c r="F7">
        <v>1.35</v>
      </c>
      <c r="G7">
        <v>1.31</v>
      </c>
      <c r="H7">
        <v>1.32</v>
      </c>
      <c r="I7">
        <v>1.33</v>
      </c>
      <c r="J7">
        <v>1.33</v>
      </c>
      <c r="K7">
        <v>1.33</v>
      </c>
      <c r="L7">
        <v>1.33</v>
      </c>
      <c r="M7">
        <v>1.34</v>
      </c>
      <c r="N7">
        <v>1.34</v>
      </c>
      <c r="O7">
        <v>1.34</v>
      </c>
      <c r="P7">
        <v>1.33</v>
      </c>
      <c r="Q7">
        <v>1.33</v>
      </c>
      <c r="R7">
        <v>1.33</v>
      </c>
      <c r="S7">
        <v>1.32</v>
      </c>
      <c r="T7">
        <v>1.32</v>
      </c>
      <c r="U7">
        <v>1.32</v>
      </c>
      <c r="V7">
        <v>1.31</v>
      </c>
      <c r="W7">
        <v>1.31</v>
      </c>
      <c r="X7">
        <v>1.3</v>
      </c>
      <c r="Y7">
        <v>1.3</v>
      </c>
      <c r="Z7">
        <v>1.29</v>
      </c>
      <c r="AA7">
        <v>1.29</v>
      </c>
      <c r="AB7">
        <v>34.5299999999999</v>
      </c>
    </row>
    <row r="8" spans="1:28" ht="15.75">
      <c r="A8" t="s">
        <v>361</v>
      </c>
      <c r="B8">
        <v>4.97</v>
      </c>
      <c r="C8">
        <v>4.5</v>
      </c>
      <c r="D8">
        <v>4.87</v>
      </c>
      <c r="E8">
        <v>4.98</v>
      </c>
      <c r="F8">
        <v>5.04</v>
      </c>
      <c r="G8">
        <v>4.95</v>
      </c>
      <c r="H8">
        <v>5</v>
      </c>
      <c r="I8">
        <v>5.06</v>
      </c>
      <c r="J8">
        <v>5.08</v>
      </c>
      <c r="K8">
        <v>5.12</v>
      </c>
      <c r="L8">
        <v>5.16</v>
      </c>
      <c r="M8">
        <v>5.21</v>
      </c>
      <c r="N8">
        <v>5.23</v>
      </c>
      <c r="O8">
        <v>5.25</v>
      </c>
      <c r="P8">
        <v>5.27</v>
      </c>
      <c r="Q8">
        <v>5.3</v>
      </c>
      <c r="R8">
        <v>5.32</v>
      </c>
      <c r="S8">
        <v>5.33</v>
      </c>
      <c r="T8">
        <v>5.34</v>
      </c>
      <c r="U8">
        <v>5.36</v>
      </c>
      <c r="V8">
        <v>5.35</v>
      </c>
      <c r="W8">
        <v>5.35</v>
      </c>
      <c r="X8">
        <v>5.35</v>
      </c>
      <c r="Y8">
        <v>5.36</v>
      </c>
      <c r="Z8">
        <v>5.33</v>
      </c>
      <c r="AA8">
        <v>5.32</v>
      </c>
      <c r="AB8">
        <v>134.4</v>
      </c>
    </row>
    <row r="9" spans="1:28" ht="15.75">
      <c r="A9" t="s">
        <v>362</v>
      </c>
      <c r="B9">
        <v>0.01</v>
      </c>
      <c r="C9">
        <v>0.01</v>
      </c>
      <c r="D9">
        <v>0.01</v>
      </c>
      <c r="E9">
        <v>0.01</v>
      </c>
      <c r="F9">
        <v>0.01</v>
      </c>
      <c r="G9">
        <v>0.01</v>
      </c>
      <c r="H9">
        <v>0.01</v>
      </c>
      <c r="I9">
        <v>0.01</v>
      </c>
      <c r="J9">
        <v>0.01</v>
      </c>
      <c r="K9">
        <v>0.01</v>
      </c>
      <c r="L9">
        <v>0.01</v>
      </c>
      <c r="M9">
        <v>0.01</v>
      </c>
      <c r="N9">
        <v>0.01</v>
      </c>
      <c r="O9">
        <v>0.01</v>
      </c>
      <c r="P9">
        <v>0.01</v>
      </c>
      <c r="Q9">
        <v>0.01</v>
      </c>
      <c r="R9">
        <v>0.01</v>
      </c>
      <c r="S9">
        <v>0.01</v>
      </c>
      <c r="T9">
        <v>0.01</v>
      </c>
      <c r="U9">
        <v>0.01</v>
      </c>
      <c r="V9">
        <v>0.01</v>
      </c>
      <c r="W9">
        <v>0.01</v>
      </c>
      <c r="X9">
        <v>0.01</v>
      </c>
      <c r="Y9">
        <v>0.01</v>
      </c>
      <c r="Z9">
        <v>0.01</v>
      </c>
      <c r="AA9">
        <v>0.01</v>
      </c>
      <c r="AB9">
        <v>0.26</v>
      </c>
    </row>
    <row r="10" spans="1:28" ht="15.75">
      <c r="A10" t="s">
        <v>363</v>
      </c>
      <c r="B10">
        <v>0.45</v>
      </c>
      <c r="C10">
        <v>0.41</v>
      </c>
      <c r="D10">
        <v>0.46</v>
      </c>
      <c r="E10">
        <v>0.49</v>
      </c>
      <c r="F10">
        <v>0.46</v>
      </c>
      <c r="G10">
        <v>0.44</v>
      </c>
      <c r="H10">
        <v>0.43</v>
      </c>
      <c r="I10">
        <v>0.43</v>
      </c>
      <c r="J10">
        <v>0.43</v>
      </c>
      <c r="K10">
        <v>0.42</v>
      </c>
      <c r="L10">
        <v>0.42</v>
      </c>
      <c r="M10">
        <v>0.41</v>
      </c>
      <c r="N10">
        <v>0.41</v>
      </c>
      <c r="O10">
        <v>0.41</v>
      </c>
      <c r="P10">
        <v>0.41</v>
      </c>
      <c r="Q10">
        <v>0.4</v>
      </c>
      <c r="R10">
        <v>0.4</v>
      </c>
      <c r="S10">
        <v>0.4</v>
      </c>
      <c r="T10">
        <v>0.4</v>
      </c>
      <c r="U10">
        <v>0.39</v>
      </c>
      <c r="V10">
        <v>0.39</v>
      </c>
      <c r="W10">
        <v>0.39</v>
      </c>
      <c r="X10">
        <v>0.39</v>
      </c>
      <c r="Y10">
        <v>0.38</v>
      </c>
      <c r="Z10">
        <v>0.38</v>
      </c>
      <c r="AA10">
        <v>0.38</v>
      </c>
      <c r="AB10">
        <v>10.78</v>
      </c>
    </row>
    <row r="11" spans="1:28" ht="15.75">
      <c r="A11" t="s">
        <v>329</v>
      </c>
      <c r="B11">
        <v>4.64</v>
      </c>
      <c r="C11">
        <v>4.61</v>
      </c>
      <c r="D11">
        <v>4.75</v>
      </c>
      <c r="E11">
        <v>4.79</v>
      </c>
      <c r="F11">
        <v>4.87</v>
      </c>
      <c r="G11">
        <v>4.95</v>
      </c>
      <c r="H11">
        <v>5</v>
      </c>
      <c r="I11">
        <v>5.07</v>
      </c>
      <c r="J11">
        <v>4.97</v>
      </c>
      <c r="K11">
        <v>4.99</v>
      </c>
      <c r="L11">
        <v>5.02</v>
      </c>
      <c r="M11">
        <v>5.08</v>
      </c>
      <c r="N11">
        <v>5.12</v>
      </c>
      <c r="O11">
        <v>5.17</v>
      </c>
      <c r="P11">
        <v>5.21</v>
      </c>
      <c r="Q11">
        <v>5.25</v>
      </c>
      <c r="R11">
        <v>5.29</v>
      </c>
      <c r="S11">
        <v>5.34</v>
      </c>
      <c r="T11">
        <v>5.4</v>
      </c>
      <c r="U11">
        <v>5.47</v>
      </c>
      <c r="V11">
        <v>5.53</v>
      </c>
      <c r="W11">
        <v>5.6</v>
      </c>
      <c r="X11">
        <v>5.67</v>
      </c>
      <c r="Y11">
        <v>5.75</v>
      </c>
      <c r="Z11">
        <v>5.81</v>
      </c>
      <c r="AA11">
        <v>5.88</v>
      </c>
      <c r="AB11">
        <v>135.23</v>
      </c>
    </row>
    <row r="12" spans="1:28" ht="15.75">
      <c r="A12" t="s">
        <v>344</v>
      </c>
      <c r="B12">
        <v>11.52</v>
      </c>
      <c r="C12">
        <v>10.77</v>
      </c>
      <c r="D12">
        <v>11.45</v>
      </c>
      <c r="E12">
        <v>11.67</v>
      </c>
      <c r="F12">
        <v>11.73</v>
      </c>
      <c r="G12">
        <v>11.66</v>
      </c>
      <c r="H12">
        <v>11.76</v>
      </c>
      <c r="I12">
        <v>11.89</v>
      </c>
      <c r="J12">
        <v>11.82</v>
      </c>
      <c r="K12">
        <v>11.87</v>
      </c>
      <c r="L12">
        <v>11.95</v>
      </c>
      <c r="M12">
        <v>12.06</v>
      </c>
      <c r="N12">
        <v>12.1</v>
      </c>
      <c r="O12">
        <v>12.17</v>
      </c>
      <c r="P12">
        <v>12.23</v>
      </c>
      <c r="Q12">
        <v>12.3</v>
      </c>
      <c r="R12">
        <v>12.34</v>
      </c>
      <c r="S12">
        <v>12.4</v>
      </c>
      <c r="T12">
        <v>12.46</v>
      </c>
      <c r="U12">
        <v>12.56</v>
      </c>
      <c r="V12">
        <v>12.58</v>
      </c>
      <c r="W12">
        <v>12.65</v>
      </c>
      <c r="X12">
        <v>12.72</v>
      </c>
      <c r="Y12">
        <v>12.8</v>
      </c>
      <c r="Z12">
        <v>12.82</v>
      </c>
      <c r="AA12">
        <v>12.88</v>
      </c>
      <c r="AB12">
        <v>315.16</v>
      </c>
    </row>
    <row r="13" spans="1:28" ht="15.75">
      <c r="A13" t="s">
        <v>345</v>
      </c>
      <c r="B13">
        <v>10.12</v>
      </c>
      <c r="C13">
        <v>10.04</v>
      </c>
      <c r="D13">
        <v>10.27</v>
      </c>
      <c r="E13">
        <v>10.32</v>
      </c>
      <c r="F13">
        <v>10.48</v>
      </c>
      <c r="G13">
        <v>10.59</v>
      </c>
      <c r="H13">
        <v>10.66</v>
      </c>
      <c r="I13">
        <v>10.77</v>
      </c>
      <c r="J13">
        <v>10.56</v>
      </c>
      <c r="K13">
        <v>10.57</v>
      </c>
      <c r="L13">
        <v>10.61</v>
      </c>
      <c r="M13">
        <v>10.7</v>
      </c>
      <c r="N13">
        <v>10.77</v>
      </c>
      <c r="O13">
        <v>10.88</v>
      </c>
      <c r="P13">
        <v>10.99</v>
      </c>
      <c r="Q13">
        <v>11.08</v>
      </c>
      <c r="R13">
        <v>11.13</v>
      </c>
      <c r="S13">
        <v>11.22</v>
      </c>
      <c r="T13">
        <v>11.33</v>
      </c>
      <c r="U13">
        <v>11.47</v>
      </c>
      <c r="V13">
        <v>11.57</v>
      </c>
      <c r="W13">
        <v>11.69</v>
      </c>
      <c r="X13">
        <v>11.82</v>
      </c>
      <c r="Y13">
        <v>11.96</v>
      </c>
      <c r="Z13">
        <v>12.03</v>
      </c>
      <c r="AA13">
        <v>12.14</v>
      </c>
      <c r="AB13">
        <v>285.77</v>
      </c>
    </row>
    <row r="14" spans="1:28" ht="15.75">
      <c r="A14" t="s">
        <v>314</v>
      </c>
      <c r="B14">
        <v>21.64</v>
      </c>
      <c r="C14">
        <v>20.82</v>
      </c>
      <c r="D14">
        <v>21.72</v>
      </c>
      <c r="E14">
        <v>21.99</v>
      </c>
      <c r="F14">
        <v>22.21</v>
      </c>
      <c r="G14">
        <v>22.25</v>
      </c>
      <c r="H14">
        <v>22.42</v>
      </c>
      <c r="I14">
        <v>22.65</v>
      </c>
      <c r="J14">
        <v>22.37</v>
      </c>
      <c r="K14">
        <v>22.45</v>
      </c>
      <c r="L14">
        <v>22.56</v>
      </c>
      <c r="M14">
        <v>22.76</v>
      </c>
      <c r="N14">
        <v>22.87</v>
      </c>
      <c r="O14">
        <v>23.05</v>
      </c>
      <c r="P14">
        <v>23.21</v>
      </c>
      <c r="Q14">
        <v>23.39</v>
      </c>
      <c r="R14">
        <v>23.46</v>
      </c>
      <c r="S14">
        <v>23.62</v>
      </c>
      <c r="T14">
        <v>23.79</v>
      </c>
      <c r="U14">
        <v>24.02</v>
      </c>
      <c r="V14">
        <v>24.15</v>
      </c>
      <c r="W14">
        <v>24.34</v>
      </c>
      <c r="X14">
        <v>24.53</v>
      </c>
      <c r="Y14">
        <v>24.76</v>
      </c>
      <c r="Z14">
        <v>24.85</v>
      </c>
      <c r="AA14">
        <v>25.01</v>
      </c>
      <c r="AB14">
        <v>600.89</v>
      </c>
    </row>
    <row r="15" spans="1:28" ht="15.75">
      <c r="A15" t="s">
        <v>315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</row>
    <row r="16" spans="1:28" ht="15.75">
      <c r="A16" t="s">
        <v>364</v>
      </c>
      <c r="B16">
        <v>22.09</v>
      </c>
      <c r="C16">
        <v>22.08</v>
      </c>
      <c r="D16">
        <v>21.64</v>
      </c>
      <c r="E16">
        <v>21.84</v>
      </c>
      <c r="F16">
        <v>21.06</v>
      </c>
      <c r="G16">
        <v>21.22</v>
      </c>
      <c r="H16">
        <v>21.64</v>
      </c>
      <c r="I16">
        <v>22.06</v>
      </c>
      <c r="J16">
        <v>22.38</v>
      </c>
      <c r="K16">
        <v>22.43</v>
      </c>
      <c r="L16">
        <v>22.31</v>
      </c>
      <c r="M16">
        <v>22.13</v>
      </c>
      <c r="N16">
        <v>22.11</v>
      </c>
      <c r="O16">
        <v>22.1</v>
      </c>
      <c r="P16">
        <v>22.2</v>
      </c>
      <c r="Q16">
        <v>22.44</v>
      </c>
      <c r="R16">
        <v>22.72</v>
      </c>
      <c r="S16">
        <v>23.1</v>
      </c>
      <c r="T16">
        <v>23.5</v>
      </c>
      <c r="U16">
        <v>23.88</v>
      </c>
      <c r="V16">
        <v>24.24</v>
      </c>
      <c r="W16">
        <v>24.66</v>
      </c>
      <c r="X16">
        <v>24.93</v>
      </c>
      <c r="Y16">
        <v>25.36</v>
      </c>
      <c r="Z16">
        <v>25.91</v>
      </c>
      <c r="AA16">
        <v>26.15</v>
      </c>
      <c r="AB16">
        <v>596.18</v>
      </c>
    </row>
    <row r="17" spans="1:28" ht="15.75">
      <c r="A17" t="s">
        <v>317</v>
      </c>
      <c r="B17">
        <v>0.09</v>
      </c>
      <c r="C17">
        <v>0.08</v>
      </c>
      <c r="D17">
        <v>0.09</v>
      </c>
      <c r="E17">
        <v>0.09</v>
      </c>
      <c r="F17">
        <v>0.08</v>
      </c>
      <c r="G17">
        <v>0.09</v>
      </c>
      <c r="H17">
        <v>0.09</v>
      </c>
      <c r="I17">
        <v>0.09</v>
      </c>
      <c r="J17">
        <v>0.09</v>
      </c>
      <c r="K17">
        <v>0.09</v>
      </c>
      <c r="L17">
        <v>0.09</v>
      </c>
      <c r="M17">
        <v>0.09</v>
      </c>
      <c r="N17">
        <v>0.09</v>
      </c>
      <c r="O17">
        <v>0.09</v>
      </c>
      <c r="P17">
        <v>0.09</v>
      </c>
      <c r="Q17">
        <v>0.09</v>
      </c>
      <c r="R17">
        <v>0.09</v>
      </c>
      <c r="S17">
        <v>0.09</v>
      </c>
      <c r="T17">
        <v>0.09</v>
      </c>
      <c r="U17">
        <v>0.09</v>
      </c>
      <c r="V17">
        <v>0.09</v>
      </c>
      <c r="W17">
        <v>0.09</v>
      </c>
      <c r="X17">
        <v>0.09</v>
      </c>
      <c r="Y17">
        <v>0.09</v>
      </c>
      <c r="Z17">
        <v>0.09</v>
      </c>
      <c r="AA17">
        <v>0.09</v>
      </c>
      <c r="AB17">
        <v>2.32</v>
      </c>
    </row>
    <row r="18" spans="1:28" ht="15.75">
      <c r="A18" t="s">
        <v>365</v>
      </c>
      <c r="B18">
        <v>0.05</v>
      </c>
      <c r="C18">
        <v>0.05</v>
      </c>
      <c r="D18">
        <v>0.05</v>
      </c>
      <c r="E18">
        <v>0.05</v>
      </c>
      <c r="F18">
        <v>0.05</v>
      </c>
      <c r="G18">
        <v>0.05</v>
      </c>
      <c r="H18">
        <v>0.05</v>
      </c>
      <c r="I18">
        <v>0.05</v>
      </c>
      <c r="J18">
        <v>0.05</v>
      </c>
      <c r="K18">
        <v>0.05</v>
      </c>
      <c r="L18">
        <v>0.05</v>
      </c>
      <c r="M18">
        <v>0.05</v>
      </c>
      <c r="N18">
        <v>0.05</v>
      </c>
      <c r="O18">
        <v>0.05</v>
      </c>
      <c r="P18">
        <v>0.05</v>
      </c>
      <c r="Q18">
        <v>0.05</v>
      </c>
      <c r="R18">
        <v>0.05</v>
      </c>
      <c r="S18">
        <v>0.05</v>
      </c>
      <c r="T18">
        <v>0.05</v>
      </c>
      <c r="U18">
        <v>0.05</v>
      </c>
      <c r="V18">
        <v>0.05</v>
      </c>
      <c r="W18">
        <v>0.05</v>
      </c>
      <c r="X18">
        <v>0.05</v>
      </c>
      <c r="Y18">
        <v>0.05</v>
      </c>
      <c r="Z18">
        <v>0.05</v>
      </c>
      <c r="AA18">
        <v>0.05</v>
      </c>
      <c r="AB18">
        <v>1.3</v>
      </c>
    </row>
    <row r="19" spans="1:28" ht="15.75">
      <c r="A19" t="s">
        <v>359</v>
      </c>
      <c r="B19">
        <v>0.02</v>
      </c>
      <c r="C19">
        <v>0.02</v>
      </c>
      <c r="D19">
        <v>0.02</v>
      </c>
      <c r="E19">
        <v>0.01</v>
      </c>
      <c r="F19">
        <v>0.01</v>
      </c>
      <c r="G19">
        <v>0.02</v>
      </c>
      <c r="H19">
        <v>0.02</v>
      </c>
      <c r="I19">
        <v>0.02</v>
      </c>
      <c r="J19">
        <v>0.02</v>
      </c>
      <c r="K19">
        <v>0.02</v>
      </c>
      <c r="L19">
        <v>0.02</v>
      </c>
      <c r="M19">
        <v>0.02</v>
      </c>
      <c r="N19">
        <v>0.02</v>
      </c>
      <c r="O19">
        <v>0.02</v>
      </c>
      <c r="P19">
        <v>0.02</v>
      </c>
      <c r="Q19">
        <v>0.02</v>
      </c>
      <c r="R19">
        <v>0.02</v>
      </c>
      <c r="S19">
        <v>0.02</v>
      </c>
      <c r="T19">
        <v>0.02</v>
      </c>
      <c r="U19">
        <v>0.02</v>
      </c>
      <c r="V19">
        <v>0.02</v>
      </c>
      <c r="W19">
        <v>0.02</v>
      </c>
      <c r="X19">
        <v>0.02</v>
      </c>
      <c r="Y19">
        <v>0.02</v>
      </c>
      <c r="Z19">
        <v>0.02</v>
      </c>
      <c r="AA19">
        <v>0.02</v>
      </c>
      <c r="AB19">
        <v>0.5</v>
      </c>
    </row>
    <row r="20" spans="1:28" ht="15.75">
      <c r="A20" t="s">
        <v>319</v>
      </c>
      <c r="B20">
        <v>0.45</v>
      </c>
      <c r="C20">
        <v>0.42</v>
      </c>
      <c r="D20">
        <v>0.43</v>
      </c>
      <c r="E20">
        <v>0.43</v>
      </c>
      <c r="F20">
        <v>0.38</v>
      </c>
      <c r="G20">
        <v>0.38</v>
      </c>
      <c r="H20">
        <v>0.39</v>
      </c>
      <c r="I20">
        <v>0.39</v>
      </c>
      <c r="J20">
        <v>0.4</v>
      </c>
      <c r="K20">
        <v>0.4</v>
      </c>
      <c r="L20">
        <v>0.41</v>
      </c>
      <c r="M20">
        <v>0.41</v>
      </c>
      <c r="N20">
        <v>0.41</v>
      </c>
      <c r="O20">
        <v>0.42</v>
      </c>
      <c r="P20">
        <v>0.41</v>
      </c>
      <c r="Q20">
        <v>0.41</v>
      </c>
      <c r="R20">
        <v>0.41</v>
      </c>
      <c r="S20">
        <v>0.42</v>
      </c>
      <c r="T20">
        <v>0.42</v>
      </c>
      <c r="U20">
        <v>0.42</v>
      </c>
      <c r="V20">
        <v>0.42</v>
      </c>
      <c r="W20">
        <v>0.42</v>
      </c>
      <c r="X20">
        <v>0.41</v>
      </c>
      <c r="Y20">
        <v>0.41</v>
      </c>
      <c r="Z20">
        <v>0.41</v>
      </c>
      <c r="AA20">
        <v>0.41</v>
      </c>
      <c r="AB20">
        <v>10.69</v>
      </c>
    </row>
    <row r="21" spans="1:28" ht="15.75">
      <c r="A21" t="s">
        <v>320</v>
      </c>
      <c r="B21">
        <v>0.12</v>
      </c>
      <c r="C21">
        <v>0.11</v>
      </c>
      <c r="D21">
        <v>0.1</v>
      </c>
      <c r="E21">
        <v>0.1</v>
      </c>
      <c r="F21">
        <v>0.1</v>
      </c>
      <c r="G21">
        <v>0.1</v>
      </c>
      <c r="H21">
        <v>0.1</v>
      </c>
      <c r="I21">
        <v>0.1</v>
      </c>
      <c r="J21">
        <v>0.1</v>
      </c>
      <c r="K21">
        <v>0.1</v>
      </c>
      <c r="L21">
        <v>0.1</v>
      </c>
      <c r="M21">
        <v>0.1</v>
      </c>
      <c r="N21">
        <v>0.1</v>
      </c>
      <c r="O21">
        <v>0.1</v>
      </c>
      <c r="P21">
        <v>0.1</v>
      </c>
      <c r="Q21">
        <v>0.1</v>
      </c>
      <c r="R21">
        <v>0.1</v>
      </c>
      <c r="S21">
        <v>0.1</v>
      </c>
      <c r="T21">
        <v>0.1</v>
      </c>
      <c r="U21">
        <v>0.1</v>
      </c>
      <c r="V21">
        <v>0.1</v>
      </c>
      <c r="W21">
        <v>0.1</v>
      </c>
      <c r="X21">
        <v>0.1</v>
      </c>
      <c r="Y21">
        <v>0.1</v>
      </c>
      <c r="Z21">
        <v>0.1</v>
      </c>
      <c r="AA21">
        <v>0.1</v>
      </c>
      <c r="AB21">
        <v>2.63</v>
      </c>
    </row>
    <row r="22" spans="1:28" ht="15.75">
      <c r="A22" t="s">
        <v>360</v>
      </c>
      <c r="B22">
        <v>0.72</v>
      </c>
      <c r="C22">
        <v>0.68</v>
      </c>
      <c r="D22">
        <v>0.68</v>
      </c>
      <c r="E22">
        <v>0.69</v>
      </c>
      <c r="F22">
        <v>0.63</v>
      </c>
      <c r="G22">
        <v>0.63</v>
      </c>
      <c r="H22">
        <v>0.64</v>
      </c>
      <c r="I22">
        <v>0.65</v>
      </c>
      <c r="J22">
        <v>0.66</v>
      </c>
      <c r="K22">
        <v>0.66</v>
      </c>
      <c r="L22">
        <v>0.67</v>
      </c>
      <c r="M22">
        <v>0.67</v>
      </c>
      <c r="N22">
        <v>0.68</v>
      </c>
      <c r="O22">
        <v>0.68</v>
      </c>
      <c r="P22">
        <v>0.68</v>
      </c>
      <c r="Q22">
        <v>0.68</v>
      </c>
      <c r="R22">
        <v>0.68</v>
      </c>
      <c r="S22">
        <v>0.68</v>
      </c>
      <c r="T22">
        <v>0.68</v>
      </c>
      <c r="U22">
        <v>0.68</v>
      </c>
      <c r="V22">
        <v>0.68</v>
      </c>
      <c r="W22">
        <v>0.68</v>
      </c>
      <c r="X22">
        <v>0.68</v>
      </c>
      <c r="Y22">
        <v>0.68</v>
      </c>
      <c r="Z22">
        <v>0.68</v>
      </c>
      <c r="AA22">
        <v>0.68</v>
      </c>
      <c r="AB22">
        <v>17.5</v>
      </c>
    </row>
    <row r="23" spans="1:28" ht="15.75">
      <c r="A23" t="s">
        <v>361</v>
      </c>
      <c r="B23">
        <v>3.09</v>
      </c>
      <c r="C23">
        <v>2.92</v>
      </c>
      <c r="D23">
        <v>3.11</v>
      </c>
      <c r="E23">
        <v>3.15</v>
      </c>
      <c r="F23">
        <v>3.04</v>
      </c>
      <c r="G23">
        <v>3.04</v>
      </c>
      <c r="H23">
        <v>3.1</v>
      </c>
      <c r="I23">
        <v>3.15</v>
      </c>
      <c r="J23">
        <v>3.2</v>
      </c>
      <c r="K23">
        <v>3.25</v>
      </c>
      <c r="L23">
        <v>3.29</v>
      </c>
      <c r="M23">
        <v>3.34</v>
      </c>
      <c r="N23">
        <v>3.37</v>
      </c>
      <c r="O23">
        <v>3.4</v>
      </c>
      <c r="P23">
        <v>3.43</v>
      </c>
      <c r="Q23">
        <v>3.47</v>
      </c>
      <c r="R23">
        <v>3.51</v>
      </c>
      <c r="S23">
        <v>3.55</v>
      </c>
      <c r="T23">
        <v>3.58</v>
      </c>
      <c r="U23">
        <v>3.6</v>
      </c>
      <c r="V23">
        <v>3.63</v>
      </c>
      <c r="W23">
        <v>3.66</v>
      </c>
      <c r="X23">
        <v>3.69</v>
      </c>
      <c r="Y23">
        <v>3.72</v>
      </c>
      <c r="Z23">
        <v>3.75</v>
      </c>
      <c r="AA23">
        <v>3.78</v>
      </c>
      <c r="AB23">
        <v>87.8199999999999</v>
      </c>
    </row>
    <row r="24" spans="1:28" ht="15.75">
      <c r="A24" t="s">
        <v>362</v>
      </c>
      <c r="B24">
        <v>0.09</v>
      </c>
      <c r="C24">
        <v>0.08</v>
      </c>
      <c r="D24">
        <v>0.07</v>
      </c>
      <c r="E24">
        <v>0.09</v>
      </c>
      <c r="F24">
        <v>0.08</v>
      </c>
      <c r="G24">
        <v>0.08</v>
      </c>
      <c r="H24">
        <v>0.08</v>
      </c>
      <c r="I24">
        <v>0.08</v>
      </c>
      <c r="J24">
        <v>0.08</v>
      </c>
      <c r="K24">
        <v>0.08</v>
      </c>
      <c r="L24">
        <v>0.08</v>
      </c>
      <c r="M24">
        <v>0.08</v>
      </c>
      <c r="N24">
        <v>0.08</v>
      </c>
      <c r="O24">
        <v>0.08</v>
      </c>
      <c r="P24">
        <v>0.08</v>
      </c>
      <c r="Q24">
        <v>0.08</v>
      </c>
      <c r="R24">
        <v>0.08</v>
      </c>
      <c r="S24">
        <v>0.08</v>
      </c>
      <c r="T24">
        <v>0.08</v>
      </c>
      <c r="U24">
        <v>0.08</v>
      </c>
      <c r="V24">
        <v>0.08</v>
      </c>
      <c r="W24">
        <v>0.08</v>
      </c>
      <c r="X24">
        <v>0.08</v>
      </c>
      <c r="Y24">
        <v>0.08</v>
      </c>
      <c r="Z24">
        <v>0.08</v>
      </c>
      <c r="AA24">
        <v>0.08</v>
      </c>
      <c r="AB24">
        <v>2.09</v>
      </c>
    </row>
    <row r="25" spans="1:28" ht="15.75">
      <c r="A25" t="s">
        <v>366</v>
      </c>
      <c r="B25">
        <v>0.13</v>
      </c>
      <c r="C25">
        <v>0.13</v>
      </c>
      <c r="D25">
        <v>0.13</v>
      </c>
      <c r="E25">
        <v>0.13</v>
      </c>
      <c r="F25">
        <v>0.13</v>
      </c>
      <c r="G25">
        <v>0.13</v>
      </c>
      <c r="H25">
        <v>0.13</v>
      </c>
      <c r="I25">
        <v>0.13</v>
      </c>
      <c r="J25">
        <v>0.13</v>
      </c>
      <c r="K25">
        <v>0.13</v>
      </c>
      <c r="L25">
        <v>0.13</v>
      </c>
      <c r="M25">
        <v>0.13</v>
      </c>
      <c r="N25">
        <v>0.13</v>
      </c>
      <c r="O25">
        <v>0.13</v>
      </c>
      <c r="P25">
        <v>0.13</v>
      </c>
      <c r="Q25">
        <v>0.13</v>
      </c>
      <c r="R25">
        <v>0.13</v>
      </c>
      <c r="S25">
        <v>0.13</v>
      </c>
      <c r="T25">
        <v>0.13</v>
      </c>
      <c r="U25">
        <v>0.13</v>
      </c>
      <c r="V25">
        <v>0.13</v>
      </c>
      <c r="W25">
        <v>0.13</v>
      </c>
      <c r="X25">
        <v>0.13</v>
      </c>
      <c r="Y25">
        <v>0.13</v>
      </c>
      <c r="Z25">
        <v>0.13</v>
      </c>
      <c r="AA25">
        <v>0.13</v>
      </c>
      <c r="AB25">
        <v>3.37999999999999</v>
      </c>
    </row>
    <row r="26" spans="1:28" ht="15.75">
      <c r="A26" t="s">
        <v>329</v>
      </c>
      <c r="B26">
        <v>4.35</v>
      </c>
      <c r="C26">
        <v>4.43</v>
      </c>
      <c r="D26">
        <v>4.58</v>
      </c>
      <c r="E26">
        <v>4.62</v>
      </c>
      <c r="F26">
        <v>4.67</v>
      </c>
      <c r="G26">
        <v>4.73</v>
      </c>
      <c r="H26">
        <v>4.81</v>
      </c>
      <c r="I26">
        <v>4.89</v>
      </c>
      <c r="J26">
        <v>4.99</v>
      </c>
      <c r="K26">
        <v>5.09</v>
      </c>
      <c r="L26">
        <v>5.19</v>
      </c>
      <c r="M26">
        <v>5.29</v>
      </c>
      <c r="N26">
        <v>5.39</v>
      </c>
      <c r="O26">
        <v>5.48</v>
      </c>
      <c r="P26">
        <v>5.57</v>
      </c>
      <c r="Q26">
        <v>5.67</v>
      </c>
      <c r="R26">
        <v>5.77</v>
      </c>
      <c r="S26">
        <v>5.86</v>
      </c>
      <c r="T26">
        <v>5.96</v>
      </c>
      <c r="U26">
        <v>6.05</v>
      </c>
      <c r="V26">
        <v>6.15</v>
      </c>
      <c r="W26">
        <v>6.24</v>
      </c>
      <c r="X26">
        <v>6.34</v>
      </c>
      <c r="Y26">
        <v>6.43</v>
      </c>
      <c r="Z26">
        <v>6.53</v>
      </c>
      <c r="AA26">
        <v>6.62</v>
      </c>
      <c r="AB26">
        <v>141.7</v>
      </c>
    </row>
    <row r="27" spans="1:28" ht="15.75">
      <c r="A27" t="s">
        <v>344</v>
      </c>
      <c r="B27">
        <v>8.38</v>
      </c>
      <c r="C27">
        <v>8.25</v>
      </c>
      <c r="D27">
        <v>8.57</v>
      </c>
      <c r="E27">
        <v>8.66</v>
      </c>
      <c r="F27">
        <v>8.53999999999999</v>
      </c>
      <c r="G27">
        <v>8.61999999999999</v>
      </c>
      <c r="H27">
        <v>8.76</v>
      </c>
      <c r="I27">
        <v>8.91</v>
      </c>
      <c r="J27">
        <v>9.05</v>
      </c>
      <c r="K27">
        <v>9.21</v>
      </c>
      <c r="L27">
        <v>9.36999999999999</v>
      </c>
      <c r="M27">
        <v>9.52</v>
      </c>
      <c r="N27">
        <v>9.65</v>
      </c>
      <c r="O27">
        <v>9.77</v>
      </c>
      <c r="P27">
        <v>9.9</v>
      </c>
      <c r="Q27">
        <v>10.03</v>
      </c>
      <c r="R27">
        <v>10.17</v>
      </c>
      <c r="S27">
        <v>10.3</v>
      </c>
      <c r="T27">
        <v>10.43</v>
      </c>
      <c r="U27">
        <v>10.55</v>
      </c>
      <c r="V27">
        <v>10.67</v>
      </c>
      <c r="W27">
        <v>10.8</v>
      </c>
      <c r="X27">
        <v>10.93</v>
      </c>
      <c r="Y27">
        <v>11.05</v>
      </c>
      <c r="Z27">
        <v>11.18</v>
      </c>
      <c r="AA27">
        <v>11.3</v>
      </c>
      <c r="AB27">
        <v>252.57</v>
      </c>
    </row>
    <row r="28" spans="1:28" ht="15.75">
      <c r="A28" t="s">
        <v>345</v>
      </c>
      <c r="B28">
        <v>9.5</v>
      </c>
      <c r="C28">
        <v>9.66</v>
      </c>
      <c r="D28">
        <v>9.9</v>
      </c>
      <c r="E28">
        <v>9.94</v>
      </c>
      <c r="F28">
        <v>10.04</v>
      </c>
      <c r="G28">
        <v>10.12</v>
      </c>
      <c r="H28">
        <v>10.26</v>
      </c>
      <c r="I28">
        <v>10.4</v>
      </c>
      <c r="J28">
        <v>10.6</v>
      </c>
      <c r="K28">
        <v>10.79</v>
      </c>
      <c r="L28">
        <v>10.98</v>
      </c>
      <c r="M28">
        <v>11.16</v>
      </c>
      <c r="N28">
        <v>11.34</v>
      </c>
      <c r="O28">
        <v>11.54</v>
      </c>
      <c r="P28">
        <v>11.74</v>
      </c>
      <c r="Q28">
        <v>11.96</v>
      </c>
      <c r="R28">
        <v>12.14</v>
      </c>
      <c r="S28">
        <v>12.31</v>
      </c>
      <c r="T28">
        <v>12.5</v>
      </c>
      <c r="U28">
        <v>12.68</v>
      </c>
      <c r="V28">
        <v>12.87</v>
      </c>
      <c r="W28">
        <v>13.04</v>
      </c>
      <c r="X28">
        <v>13.21</v>
      </c>
      <c r="Y28">
        <v>13.38</v>
      </c>
      <c r="Z28">
        <v>13.53</v>
      </c>
      <c r="AA28">
        <v>13.68</v>
      </c>
      <c r="AB28">
        <v>299.27</v>
      </c>
    </row>
    <row r="29" spans="1:28" ht="15.75">
      <c r="A29" t="s">
        <v>314</v>
      </c>
      <c r="B29">
        <v>17.87</v>
      </c>
      <c r="C29">
        <v>17.91</v>
      </c>
      <c r="D29">
        <v>18.47</v>
      </c>
      <c r="E29">
        <v>18.6</v>
      </c>
      <c r="F29">
        <v>18.58</v>
      </c>
      <c r="G29">
        <v>18.74</v>
      </c>
      <c r="H29">
        <v>19.02</v>
      </c>
      <c r="I29">
        <v>19.31</v>
      </c>
      <c r="J29">
        <v>19.65</v>
      </c>
      <c r="K29">
        <v>20.01</v>
      </c>
      <c r="L29">
        <v>20.34</v>
      </c>
      <c r="M29">
        <v>20.67</v>
      </c>
      <c r="N29">
        <v>20.99</v>
      </c>
      <c r="O29">
        <v>21.32</v>
      </c>
      <c r="P29">
        <v>21.64</v>
      </c>
      <c r="Q29">
        <v>21.98</v>
      </c>
      <c r="R29">
        <v>22.31</v>
      </c>
      <c r="S29">
        <v>22.62</v>
      </c>
      <c r="T29">
        <v>22.93</v>
      </c>
      <c r="U29">
        <v>23.23</v>
      </c>
      <c r="V29">
        <v>23.54</v>
      </c>
      <c r="W29">
        <v>23.84</v>
      </c>
      <c r="X29">
        <v>24.14</v>
      </c>
      <c r="Y29">
        <v>24.43</v>
      </c>
      <c r="Z29">
        <v>24.7</v>
      </c>
      <c r="AA29">
        <v>24.98</v>
      </c>
      <c r="AB29">
        <v>551.82</v>
      </c>
    </row>
    <row r="30" spans="1:28" ht="15.75">
      <c r="A30" t="s">
        <v>315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</row>
    <row r="31" spans="1:28" ht="15.75">
      <c r="A31" t="s">
        <v>367</v>
      </c>
      <c r="B31">
        <v>40.53</v>
      </c>
      <c r="C31">
        <v>40.39</v>
      </c>
      <c r="D31">
        <v>40.38</v>
      </c>
      <c r="E31">
        <v>40.24</v>
      </c>
      <c r="F31">
        <v>40.45</v>
      </c>
      <c r="G31">
        <v>40.82</v>
      </c>
      <c r="H31">
        <v>41.04</v>
      </c>
      <c r="I31">
        <v>41.43</v>
      </c>
      <c r="J31">
        <v>41.79</v>
      </c>
      <c r="K31">
        <v>42.13</v>
      </c>
      <c r="L31">
        <v>42.46</v>
      </c>
      <c r="M31">
        <v>42.84</v>
      </c>
      <c r="N31">
        <v>43.15</v>
      </c>
      <c r="O31">
        <v>43.51</v>
      </c>
      <c r="P31">
        <v>43.99</v>
      </c>
      <c r="Q31">
        <v>44.41</v>
      </c>
      <c r="R31">
        <v>44.8</v>
      </c>
      <c r="S31">
        <v>45.19</v>
      </c>
      <c r="T31">
        <v>45.58</v>
      </c>
      <c r="U31">
        <v>45.99</v>
      </c>
      <c r="V31">
        <v>46.38</v>
      </c>
      <c r="W31">
        <v>46.82</v>
      </c>
      <c r="X31">
        <v>47.17</v>
      </c>
      <c r="Y31">
        <v>47.54</v>
      </c>
      <c r="Z31">
        <v>47.89</v>
      </c>
      <c r="AA31">
        <v>48.23</v>
      </c>
      <c r="AB31">
        <v>1135.15</v>
      </c>
    </row>
    <row r="32" spans="1:28" ht="15.75">
      <c r="A32" t="s">
        <v>317</v>
      </c>
      <c r="B32">
        <v>2.07</v>
      </c>
      <c r="C32">
        <v>2.09</v>
      </c>
      <c r="D32">
        <v>2.12</v>
      </c>
      <c r="E32">
        <v>2.15</v>
      </c>
      <c r="F32">
        <v>2.15</v>
      </c>
      <c r="G32">
        <v>2.12</v>
      </c>
      <c r="H32">
        <v>2.1</v>
      </c>
      <c r="I32">
        <v>2.06</v>
      </c>
      <c r="J32">
        <v>2.02</v>
      </c>
      <c r="K32">
        <v>1.99</v>
      </c>
      <c r="L32">
        <v>1.97</v>
      </c>
      <c r="M32">
        <v>1.95</v>
      </c>
      <c r="N32">
        <v>1.92</v>
      </c>
      <c r="O32">
        <v>1.89</v>
      </c>
      <c r="P32">
        <v>1.86</v>
      </c>
      <c r="Q32">
        <v>1.83</v>
      </c>
      <c r="R32">
        <v>1.8</v>
      </c>
      <c r="S32">
        <v>1.79</v>
      </c>
      <c r="T32">
        <v>1.77</v>
      </c>
      <c r="U32">
        <v>1.75</v>
      </c>
      <c r="V32">
        <v>1.74</v>
      </c>
      <c r="W32">
        <v>1.74</v>
      </c>
      <c r="X32">
        <v>1.73</v>
      </c>
      <c r="Y32">
        <v>1.72</v>
      </c>
      <c r="Z32">
        <v>1.71</v>
      </c>
      <c r="AA32">
        <v>1.71</v>
      </c>
      <c r="AB32">
        <v>49.7499999999999</v>
      </c>
    </row>
    <row r="33" spans="1:28" ht="15.75">
      <c r="A33" t="s">
        <v>365</v>
      </c>
      <c r="B33">
        <v>0.37</v>
      </c>
      <c r="C33">
        <v>0.38</v>
      </c>
      <c r="D33">
        <v>0.38</v>
      </c>
      <c r="E33">
        <v>0.38</v>
      </c>
      <c r="F33">
        <v>0.37</v>
      </c>
      <c r="G33">
        <v>0.38</v>
      </c>
      <c r="H33">
        <v>0.38</v>
      </c>
      <c r="I33">
        <v>0.38</v>
      </c>
      <c r="J33">
        <v>0.37</v>
      </c>
      <c r="K33">
        <v>0.37</v>
      </c>
      <c r="L33">
        <v>0.37</v>
      </c>
      <c r="M33">
        <v>0.38</v>
      </c>
      <c r="N33">
        <v>0.37</v>
      </c>
      <c r="O33">
        <v>0.37</v>
      </c>
      <c r="P33">
        <v>0.37</v>
      </c>
      <c r="Q33">
        <v>0.37</v>
      </c>
      <c r="R33">
        <v>0.37</v>
      </c>
      <c r="S33">
        <v>0.37</v>
      </c>
      <c r="T33">
        <v>0.37</v>
      </c>
      <c r="U33">
        <v>0.37</v>
      </c>
      <c r="V33">
        <v>0.38</v>
      </c>
      <c r="W33">
        <v>0.38</v>
      </c>
      <c r="X33">
        <v>0.38</v>
      </c>
      <c r="Y33">
        <v>0.38</v>
      </c>
      <c r="Z33">
        <v>0.38</v>
      </c>
      <c r="AA33">
        <v>0.38</v>
      </c>
      <c r="AB33">
        <v>9.75</v>
      </c>
    </row>
    <row r="34" spans="1:28" ht="15.75">
      <c r="A34" t="s">
        <v>319</v>
      </c>
      <c r="B34">
        <v>1.26</v>
      </c>
      <c r="C34">
        <v>1.28</v>
      </c>
      <c r="D34">
        <v>1.31</v>
      </c>
      <c r="E34">
        <v>1.33</v>
      </c>
      <c r="F34">
        <v>1.28</v>
      </c>
      <c r="G34">
        <v>1.29</v>
      </c>
      <c r="H34">
        <v>1.3</v>
      </c>
      <c r="I34">
        <v>1.28</v>
      </c>
      <c r="J34">
        <v>1.26</v>
      </c>
      <c r="K34">
        <v>1.25</v>
      </c>
      <c r="L34">
        <v>1.25</v>
      </c>
      <c r="M34">
        <v>1.26</v>
      </c>
      <c r="N34">
        <v>1.25</v>
      </c>
      <c r="O34">
        <v>1.25</v>
      </c>
      <c r="P34">
        <v>1.24</v>
      </c>
      <c r="Q34">
        <v>1.23</v>
      </c>
      <c r="R34">
        <v>1.23</v>
      </c>
      <c r="S34">
        <v>1.22</v>
      </c>
      <c r="T34">
        <v>1.22</v>
      </c>
      <c r="U34">
        <v>1.22</v>
      </c>
      <c r="V34">
        <v>1.22</v>
      </c>
      <c r="W34">
        <v>1.23</v>
      </c>
      <c r="X34">
        <v>1.23</v>
      </c>
      <c r="Y34">
        <v>1.23</v>
      </c>
      <c r="Z34">
        <v>1.23</v>
      </c>
      <c r="AA34">
        <v>1.23</v>
      </c>
      <c r="AB34">
        <v>32.58</v>
      </c>
    </row>
    <row r="35" spans="1:28" ht="15">
      <c r="A35" t="s">
        <v>320</v>
      </c>
      <c r="B35">
        <v>0.28</v>
      </c>
      <c r="C35">
        <v>0.28</v>
      </c>
      <c r="D35">
        <v>0.3</v>
      </c>
      <c r="E35">
        <v>0.31</v>
      </c>
      <c r="F35">
        <v>0.29</v>
      </c>
      <c r="G35">
        <v>0.28</v>
      </c>
      <c r="H35">
        <v>0.26</v>
      </c>
      <c r="I35">
        <v>0.26</v>
      </c>
      <c r="J35">
        <v>0.24</v>
      </c>
      <c r="K35">
        <v>0.24</v>
      </c>
      <c r="L35">
        <v>0.25</v>
      </c>
      <c r="M35">
        <v>0.25</v>
      </c>
      <c r="N35">
        <v>0.25</v>
      </c>
      <c r="O35">
        <v>0.24</v>
      </c>
      <c r="P35">
        <v>0.24</v>
      </c>
      <c r="Q35">
        <v>0.23</v>
      </c>
      <c r="R35">
        <v>0.23</v>
      </c>
      <c r="S35">
        <v>0.23</v>
      </c>
      <c r="T35">
        <v>0.23</v>
      </c>
      <c r="U35">
        <v>0.23</v>
      </c>
      <c r="V35">
        <v>0.23</v>
      </c>
      <c r="W35">
        <v>0.22</v>
      </c>
      <c r="X35">
        <v>0.23</v>
      </c>
      <c r="Y35">
        <v>0.23</v>
      </c>
      <c r="Z35">
        <v>0.23</v>
      </c>
      <c r="AA35">
        <v>0.23</v>
      </c>
      <c r="AB35">
        <v>6.49</v>
      </c>
    </row>
    <row r="36" spans="1:28" ht="15">
      <c r="A36" t="s">
        <v>321</v>
      </c>
      <c r="B36">
        <v>1.41</v>
      </c>
      <c r="C36">
        <v>1.41</v>
      </c>
      <c r="D36">
        <v>1.28</v>
      </c>
      <c r="E36">
        <v>1.29</v>
      </c>
      <c r="F36">
        <v>1.32</v>
      </c>
      <c r="G36">
        <v>1.36</v>
      </c>
      <c r="H36">
        <v>1.4</v>
      </c>
      <c r="I36">
        <v>1.43</v>
      </c>
      <c r="J36">
        <v>1.46</v>
      </c>
      <c r="K36">
        <v>1.45</v>
      </c>
      <c r="L36">
        <v>1.45</v>
      </c>
      <c r="M36">
        <v>1.44</v>
      </c>
      <c r="N36">
        <v>1.43</v>
      </c>
      <c r="O36">
        <v>1.42</v>
      </c>
      <c r="P36">
        <v>1.4</v>
      </c>
      <c r="Q36">
        <v>1.39</v>
      </c>
      <c r="R36">
        <v>1.37</v>
      </c>
      <c r="S36">
        <v>1.36</v>
      </c>
      <c r="T36">
        <v>1.35</v>
      </c>
      <c r="U36">
        <v>1.34</v>
      </c>
      <c r="V36">
        <v>1.33</v>
      </c>
      <c r="W36">
        <v>1.33</v>
      </c>
      <c r="X36">
        <v>1.32</v>
      </c>
      <c r="Y36">
        <v>1.31</v>
      </c>
      <c r="Z36">
        <v>1.3</v>
      </c>
      <c r="AA36">
        <v>1.29</v>
      </c>
      <c r="AB36">
        <v>35.6399999999999</v>
      </c>
    </row>
    <row r="37" spans="1:28" ht="15">
      <c r="A37" t="s">
        <v>368</v>
      </c>
      <c r="B37">
        <v>4.39</v>
      </c>
      <c r="C37">
        <v>4.48</v>
      </c>
      <c r="D37">
        <v>4.35</v>
      </c>
      <c r="E37">
        <v>4.39</v>
      </c>
      <c r="F37">
        <v>4.06</v>
      </c>
      <c r="G37">
        <v>4.25</v>
      </c>
      <c r="H37">
        <v>4.3</v>
      </c>
      <c r="I37">
        <v>4.3</v>
      </c>
      <c r="J37">
        <v>4.29</v>
      </c>
      <c r="K37">
        <v>4.29</v>
      </c>
      <c r="L37">
        <v>4.3</v>
      </c>
      <c r="M37">
        <v>4.28</v>
      </c>
      <c r="N37">
        <v>4.26</v>
      </c>
      <c r="O37">
        <v>4.25</v>
      </c>
      <c r="P37">
        <v>4.24</v>
      </c>
      <c r="Q37">
        <v>4.22</v>
      </c>
      <c r="R37">
        <v>4.22</v>
      </c>
      <c r="S37">
        <v>4.23</v>
      </c>
      <c r="T37">
        <v>4.21</v>
      </c>
      <c r="U37">
        <v>4.23</v>
      </c>
      <c r="V37">
        <v>4.25</v>
      </c>
      <c r="W37">
        <v>4.26</v>
      </c>
      <c r="X37">
        <v>4.31</v>
      </c>
      <c r="Y37">
        <v>4.34</v>
      </c>
      <c r="Z37">
        <v>4.35</v>
      </c>
      <c r="AA37">
        <v>4.41</v>
      </c>
      <c r="AB37">
        <v>111.46</v>
      </c>
    </row>
    <row r="38" spans="1:28" ht="15">
      <c r="A38" t="s">
        <v>360</v>
      </c>
      <c r="B38">
        <v>9.78999999999999</v>
      </c>
      <c r="C38">
        <v>9.92</v>
      </c>
      <c r="D38">
        <v>9.74</v>
      </c>
      <c r="E38">
        <v>9.84</v>
      </c>
      <c r="F38">
        <v>9.47</v>
      </c>
      <c r="G38">
        <v>9.67</v>
      </c>
      <c r="H38">
        <v>9.74</v>
      </c>
      <c r="I38">
        <v>9.71</v>
      </c>
      <c r="J38">
        <v>9.64</v>
      </c>
      <c r="K38">
        <v>9.6</v>
      </c>
      <c r="L38">
        <v>9.6</v>
      </c>
      <c r="M38">
        <v>9.56</v>
      </c>
      <c r="N38">
        <v>9.49</v>
      </c>
      <c r="O38">
        <v>9.42</v>
      </c>
      <c r="P38">
        <v>9.34</v>
      </c>
      <c r="Q38">
        <v>9.27</v>
      </c>
      <c r="R38">
        <v>9.22</v>
      </c>
      <c r="S38">
        <v>9.19999999999999</v>
      </c>
      <c r="T38">
        <v>9.15</v>
      </c>
      <c r="U38">
        <v>9.14</v>
      </c>
      <c r="V38">
        <v>9.15</v>
      </c>
      <c r="W38">
        <v>9.16</v>
      </c>
      <c r="X38">
        <v>9.19999999999999</v>
      </c>
      <c r="Y38">
        <v>9.21</v>
      </c>
      <c r="Z38">
        <v>9.19999999999999</v>
      </c>
      <c r="AA38">
        <v>9.25</v>
      </c>
      <c r="AB38">
        <v>245.68</v>
      </c>
    </row>
    <row r="39" spans="1:28" ht="15">
      <c r="A39" t="s">
        <v>361</v>
      </c>
      <c r="B39">
        <v>6.79</v>
      </c>
      <c r="C39">
        <v>6.68</v>
      </c>
      <c r="D39">
        <v>6.79</v>
      </c>
      <c r="E39">
        <v>6.84</v>
      </c>
      <c r="F39">
        <v>7.11</v>
      </c>
      <c r="G39">
        <v>7.16</v>
      </c>
      <c r="H39">
        <v>7.24</v>
      </c>
      <c r="I39">
        <v>7.25</v>
      </c>
      <c r="J39">
        <v>7.24</v>
      </c>
      <c r="K39">
        <v>7.23</v>
      </c>
      <c r="L39">
        <v>7.21</v>
      </c>
      <c r="M39">
        <v>7.18</v>
      </c>
      <c r="N39">
        <v>7.16</v>
      </c>
      <c r="O39">
        <v>7.15</v>
      </c>
      <c r="P39">
        <v>7.13</v>
      </c>
      <c r="Q39">
        <v>7.14</v>
      </c>
      <c r="R39">
        <v>7.19</v>
      </c>
      <c r="S39">
        <v>7.19</v>
      </c>
      <c r="T39">
        <v>7.19</v>
      </c>
      <c r="U39">
        <v>7.18</v>
      </c>
      <c r="V39">
        <v>7.17</v>
      </c>
      <c r="W39">
        <v>7.17</v>
      </c>
      <c r="X39">
        <v>7.16</v>
      </c>
      <c r="Y39">
        <v>7.13</v>
      </c>
      <c r="Z39">
        <v>7.11</v>
      </c>
      <c r="AA39">
        <v>7.08</v>
      </c>
      <c r="AB39">
        <v>184.87</v>
      </c>
    </row>
    <row r="40" spans="1:28" ht="15">
      <c r="A40" t="s">
        <v>348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5">
      <c r="A41" t="s">
        <v>369</v>
      </c>
      <c r="B41">
        <v>1.14</v>
      </c>
      <c r="C41">
        <v>1.17</v>
      </c>
      <c r="D41">
        <v>1.18</v>
      </c>
      <c r="E41">
        <v>1.17</v>
      </c>
      <c r="F41">
        <v>1.19</v>
      </c>
      <c r="G41">
        <v>1.21</v>
      </c>
      <c r="H41">
        <v>1.21</v>
      </c>
      <c r="I41">
        <v>1.22</v>
      </c>
      <c r="J41">
        <v>1.22</v>
      </c>
      <c r="K41">
        <v>1.22</v>
      </c>
      <c r="L41">
        <v>1.22</v>
      </c>
      <c r="M41">
        <v>1.23</v>
      </c>
      <c r="N41">
        <v>1.23</v>
      </c>
      <c r="O41">
        <v>1.23</v>
      </c>
      <c r="P41">
        <v>1.22</v>
      </c>
      <c r="Q41">
        <v>1.25</v>
      </c>
      <c r="R41">
        <v>1.28</v>
      </c>
      <c r="S41">
        <v>1.29</v>
      </c>
      <c r="T41">
        <v>1.28</v>
      </c>
      <c r="U41">
        <v>1.28</v>
      </c>
      <c r="V41">
        <v>1.27</v>
      </c>
      <c r="W41">
        <v>1.28</v>
      </c>
      <c r="X41">
        <v>1.28</v>
      </c>
      <c r="Y41">
        <v>1.27</v>
      </c>
      <c r="Z41">
        <v>1.27</v>
      </c>
      <c r="AA41">
        <v>1.27</v>
      </c>
      <c r="AB41">
        <v>32.08</v>
      </c>
    </row>
    <row r="42" spans="1:28" ht="15">
      <c r="A42" t="s">
        <v>339</v>
      </c>
      <c r="B42">
        <v>7.93</v>
      </c>
      <c r="C42">
        <v>7.85</v>
      </c>
      <c r="D42">
        <v>7.97</v>
      </c>
      <c r="E42">
        <v>8.01</v>
      </c>
      <c r="F42">
        <v>8.3</v>
      </c>
      <c r="G42">
        <v>8.36999999999999</v>
      </c>
      <c r="H42">
        <v>8.46</v>
      </c>
      <c r="I42">
        <v>8.47</v>
      </c>
      <c r="J42">
        <v>8.46</v>
      </c>
      <c r="K42">
        <v>8.44999999999999</v>
      </c>
      <c r="L42">
        <v>8.43</v>
      </c>
      <c r="M42">
        <v>8.41</v>
      </c>
      <c r="N42">
        <v>8.39</v>
      </c>
      <c r="O42">
        <v>8.38</v>
      </c>
      <c r="P42">
        <v>8.35</v>
      </c>
      <c r="Q42">
        <v>8.39</v>
      </c>
      <c r="R42">
        <v>8.47</v>
      </c>
      <c r="S42">
        <v>8.48</v>
      </c>
      <c r="T42">
        <v>8.47</v>
      </c>
      <c r="U42">
        <v>8.44999999999999</v>
      </c>
      <c r="V42">
        <v>8.44</v>
      </c>
      <c r="W42">
        <v>8.44999999999999</v>
      </c>
      <c r="X42">
        <v>8.44</v>
      </c>
      <c r="Y42">
        <v>8.41</v>
      </c>
      <c r="Z42">
        <v>8.38</v>
      </c>
      <c r="AA42">
        <v>8.35</v>
      </c>
      <c r="AB42">
        <v>216.959999999999</v>
      </c>
    </row>
    <row r="43" spans="1:28" ht="15">
      <c r="A43" t="s">
        <v>325</v>
      </c>
      <c r="B43">
        <v>0.62</v>
      </c>
      <c r="C43">
        <v>0.6</v>
      </c>
      <c r="D43">
        <v>0.61</v>
      </c>
      <c r="E43">
        <v>0.63</v>
      </c>
      <c r="F43">
        <v>0.61</v>
      </c>
      <c r="G43">
        <v>0.6</v>
      </c>
      <c r="H43">
        <v>0.59</v>
      </c>
      <c r="I43">
        <v>0.57</v>
      </c>
      <c r="J43">
        <v>0.55</v>
      </c>
      <c r="K43">
        <v>0.54</v>
      </c>
      <c r="L43">
        <v>0.54</v>
      </c>
      <c r="M43">
        <v>0.54</v>
      </c>
      <c r="N43">
        <v>0.54</v>
      </c>
      <c r="O43">
        <v>0.54</v>
      </c>
      <c r="P43">
        <v>0.54</v>
      </c>
      <c r="Q43">
        <v>0.54</v>
      </c>
      <c r="R43">
        <v>0.54</v>
      </c>
      <c r="S43">
        <v>0.53</v>
      </c>
      <c r="T43">
        <v>0.53</v>
      </c>
      <c r="U43">
        <v>0.53</v>
      </c>
      <c r="V43">
        <v>0.52</v>
      </c>
      <c r="W43">
        <v>0.52</v>
      </c>
      <c r="X43">
        <v>0.51</v>
      </c>
      <c r="Y43">
        <v>0.5</v>
      </c>
      <c r="Z43">
        <v>0.49</v>
      </c>
      <c r="AA43">
        <v>0.48</v>
      </c>
      <c r="AB43">
        <v>14.31</v>
      </c>
    </row>
    <row r="44" spans="1:28" ht="15">
      <c r="A44" t="s">
        <v>326</v>
      </c>
      <c r="B44">
        <v>1.28</v>
      </c>
      <c r="C44">
        <v>1.26</v>
      </c>
      <c r="D44">
        <v>1.3</v>
      </c>
      <c r="E44">
        <v>1.36</v>
      </c>
      <c r="F44">
        <v>1.32</v>
      </c>
      <c r="G44">
        <v>1.31</v>
      </c>
      <c r="H44">
        <v>1.29</v>
      </c>
      <c r="I44">
        <v>1.26</v>
      </c>
      <c r="J44">
        <v>1.23</v>
      </c>
      <c r="K44">
        <v>1.22</v>
      </c>
      <c r="L44">
        <v>1.22</v>
      </c>
      <c r="M44">
        <v>1.21</v>
      </c>
      <c r="N44">
        <v>1.21</v>
      </c>
      <c r="O44">
        <v>1.21</v>
      </c>
      <c r="P44">
        <v>1.2</v>
      </c>
      <c r="Q44">
        <v>1.2</v>
      </c>
      <c r="R44">
        <v>1.2</v>
      </c>
      <c r="S44">
        <v>1.2</v>
      </c>
      <c r="T44">
        <v>1.19</v>
      </c>
      <c r="U44">
        <v>1.19</v>
      </c>
      <c r="V44">
        <v>1.19</v>
      </c>
      <c r="W44">
        <v>1.19</v>
      </c>
      <c r="X44">
        <v>1.19</v>
      </c>
      <c r="Y44">
        <v>1.18</v>
      </c>
      <c r="Z44">
        <v>1.18</v>
      </c>
      <c r="AA44">
        <v>1.18</v>
      </c>
      <c r="AB44">
        <v>31.97</v>
      </c>
    </row>
    <row r="45" spans="1:28" ht="15">
      <c r="A45" t="s">
        <v>349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0.12</v>
      </c>
      <c r="I45">
        <v>0.15</v>
      </c>
      <c r="J45">
        <v>0.1</v>
      </c>
      <c r="K45">
        <v>0.09</v>
      </c>
      <c r="L45">
        <v>0.13</v>
      </c>
      <c r="M45">
        <v>0.18</v>
      </c>
      <c r="N45">
        <v>0.25</v>
      </c>
      <c r="O45">
        <v>0.33</v>
      </c>
      <c r="P45">
        <v>0.34</v>
      </c>
      <c r="Q45">
        <v>0.34</v>
      </c>
      <c r="R45">
        <v>0.37</v>
      </c>
      <c r="S45">
        <v>0.37</v>
      </c>
      <c r="T45">
        <v>0.39</v>
      </c>
      <c r="U45">
        <v>0.39</v>
      </c>
      <c r="V45">
        <v>0.39</v>
      </c>
      <c r="W45">
        <v>0.42</v>
      </c>
      <c r="X45">
        <v>0.45</v>
      </c>
      <c r="Y45">
        <v>0.51</v>
      </c>
      <c r="Z45">
        <v>0.55</v>
      </c>
      <c r="AA45">
        <v>0.55</v>
      </c>
      <c r="AB45">
        <v>6.42</v>
      </c>
    </row>
    <row r="46" spans="1:28" ht="15">
      <c r="A46" t="s">
        <v>370</v>
      </c>
      <c r="B46">
        <v>0.04</v>
      </c>
      <c r="C46">
        <v>0.06</v>
      </c>
      <c r="D46">
        <v>0.03</v>
      </c>
      <c r="E46">
        <v>0.07</v>
      </c>
      <c r="F46">
        <v>0.03</v>
      </c>
      <c r="G46">
        <v>0.03</v>
      </c>
      <c r="H46">
        <v>0.03</v>
      </c>
      <c r="I46">
        <v>0.03</v>
      </c>
      <c r="J46">
        <v>0.03</v>
      </c>
      <c r="K46">
        <v>0.03</v>
      </c>
      <c r="L46">
        <v>0.03</v>
      </c>
      <c r="M46">
        <v>0.03</v>
      </c>
      <c r="N46">
        <v>0.03</v>
      </c>
      <c r="O46">
        <v>0.03</v>
      </c>
      <c r="P46">
        <v>0.03</v>
      </c>
      <c r="Q46">
        <v>0.04</v>
      </c>
      <c r="R46">
        <v>0.04</v>
      </c>
      <c r="S46">
        <v>0.04</v>
      </c>
      <c r="T46">
        <v>0.04</v>
      </c>
      <c r="U46">
        <v>0.04</v>
      </c>
      <c r="V46">
        <v>0.04</v>
      </c>
      <c r="W46">
        <v>0.04</v>
      </c>
      <c r="X46">
        <v>0.04</v>
      </c>
      <c r="Y46">
        <v>0.04</v>
      </c>
      <c r="Z46">
        <v>0.04</v>
      </c>
      <c r="AA46">
        <v>0.04</v>
      </c>
      <c r="AB46">
        <v>0.97</v>
      </c>
    </row>
    <row r="47" spans="1:28" ht="15">
      <c r="A47" t="s">
        <v>341</v>
      </c>
      <c r="B47">
        <v>1.95</v>
      </c>
      <c r="C47">
        <v>1.92</v>
      </c>
      <c r="D47">
        <v>1.94</v>
      </c>
      <c r="E47">
        <v>2.06</v>
      </c>
      <c r="F47">
        <v>1.97</v>
      </c>
      <c r="G47">
        <v>1.93</v>
      </c>
      <c r="H47">
        <v>2.02</v>
      </c>
      <c r="I47">
        <v>2.01</v>
      </c>
      <c r="J47">
        <v>1.91</v>
      </c>
      <c r="K47">
        <v>1.89</v>
      </c>
      <c r="L47">
        <v>1.92</v>
      </c>
      <c r="M47">
        <v>1.97</v>
      </c>
      <c r="N47">
        <v>2.03</v>
      </c>
      <c r="O47">
        <v>2.11</v>
      </c>
      <c r="P47">
        <v>2.11</v>
      </c>
      <c r="Q47">
        <v>2.11</v>
      </c>
      <c r="R47">
        <v>2.14</v>
      </c>
      <c r="S47">
        <v>2.13</v>
      </c>
      <c r="T47">
        <v>2.16</v>
      </c>
      <c r="U47">
        <v>2.15</v>
      </c>
      <c r="V47">
        <v>2.14</v>
      </c>
      <c r="W47">
        <v>2.17</v>
      </c>
      <c r="X47">
        <v>2.18</v>
      </c>
      <c r="Y47">
        <v>2.24</v>
      </c>
      <c r="Z47">
        <v>2.27</v>
      </c>
      <c r="AA47">
        <v>2.26</v>
      </c>
      <c r="AB47">
        <v>53.69</v>
      </c>
    </row>
    <row r="48" spans="1:28" ht="15">
      <c r="A48" t="s">
        <v>350</v>
      </c>
      <c r="B48">
        <v>0.24</v>
      </c>
      <c r="C48">
        <v>0.3</v>
      </c>
      <c r="D48">
        <v>0.4</v>
      </c>
      <c r="E48">
        <v>0.69</v>
      </c>
      <c r="F48">
        <v>0.54</v>
      </c>
      <c r="G48">
        <v>0.67</v>
      </c>
      <c r="H48">
        <v>0.71</v>
      </c>
      <c r="I48">
        <v>0.74</v>
      </c>
      <c r="J48">
        <v>0.85</v>
      </c>
      <c r="K48">
        <v>0.92</v>
      </c>
      <c r="L48">
        <v>1</v>
      </c>
      <c r="M48">
        <v>1.05</v>
      </c>
      <c r="N48">
        <v>1.13</v>
      </c>
      <c r="O48">
        <v>1.2</v>
      </c>
      <c r="P48">
        <v>1.32</v>
      </c>
      <c r="Q48">
        <v>1.49</v>
      </c>
      <c r="R48">
        <v>1.8</v>
      </c>
      <c r="S48">
        <v>2.14</v>
      </c>
      <c r="T48">
        <v>2.16</v>
      </c>
      <c r="U48">
        <v>2.22</v>
      </c>
      <c r="V48">
        <v>2.28</v>
      </c>
      <c r="W48">
        <v>2.32</v>
      </c>
      <c r="X48">
        <v>2.32</v>
      </c>
      <c r="Y48">
        <v>2.32</v>
      </c>
      <c r="Z48">
        <v>2.31</v>
      </c>
      <c r="AA48">
        <v>2.31</v>
      </c>
      <c r="AB48">
        <v>35.43</v>
      </c>
    </row>
    <row r="49" spans="1:28" ht="15">
      <c r="A49" t="s">
        <v>371</v>
      </c>
      <c r="B49">
        <v>1.64</v>
      </c>
      <c r="C49">
        <v>1.69</v>
      </c>
      <c r="D49">
        <v>1.74</v>
      </c>
      <c r="E49">
        <v>1.77</v>
      </c>
      <c r="F49">
        <v>1.62</v>
      </c>
      <c r="G49">
        <v>1.66</v>
      </c>
      <c r="H49">
        <v>1.7</v>
      </c>
      <c r="I49">
        <v>1.71</v>
      </c>
      <c r="J49">
        <v>1.71</v>
      </c>
      <c r="K49">
        <v>1.73</v>
      </c>
      <c r="L49">
        <v>1.75</v>
      </c>
      <c r="M49">
        <v>1.77</v>
      </c>
      <c r="N49">
        <v>1.78</v>
      </c>
      <c r="O49">
        <v>1.8</v>
      </c>
      <c r="P49">
        <v>1.82</v>
      </c>
      <c r="Q49">
        <v>1.83</v>
      </c>
      <c r="R49">
        <v>1.85</v>
      </c>
      <c r="S49">
        <v>1.87</v>
      </c>
      <c r="T49">
        <v>1.89</v>
      </c>
      <c r="U49">
        <v>1.91</v>
      </c>
      <c r="V49">
        <v>1.93</v>
      </c>
      <c r="W49">
        <v>1.95</v>
      </c>
      <c r="X49">
        <v>1.97</v>
      </c>
      <c r="Y49">
        <v>1.98</v>
      </c>
      <c r="Z49">
        <v>2</v>
      </c>
      <c r="AA49">
        <v>2.02</v>
      </c>
      <c r="AB49">
        <v>47.09</v>
      </c>
    </row>
    <row r="50" spans="1:28" ht="15">
      <c r="A50" t="s">
        <v>329</v>
      </c>
      <c r="B50">
        <v>3.48</v>
      </c>
      <c r="C50">
        <v>3.42</v>
      </c>
      <c r="D50">
        <v>3.43</v>
      </c>
      <c r="E50">
        <v>3.44</v>
      </c>
      <c r="F50">
        <v>3.42</v>
      </c>
      <c r="G50">
        <v>3.5</v>
      </c>
      <c r="H50">
        <v>3.57</v>
      </c>
      <c r="I50">
        <v>3.59</v>
      </c>
      <c r="J50">
        <v>3.59</v>
      </c>
      <c r="K50">
        <v>3.6</v>
      </c>
      <c r="L50">
        <v>3.61</v>
      </c>
      <c r="M50">
        <v>3.62</v>
      </c>
      <c r="N50">
        <v>3.62</v>
      </c>
      <c r="O50">
        <v>3.62</v>
      </c>
      <c r="P50">
        <v>3.6</v>
      </c>
      <c r="Q50">
        <v>3.59</v>
      </c>
      <c r="R50">
        <v>3.58</v>
      </c>
      <c r="S50">
        <v>3.57</v>
      </c>
      <c r="T50">
        <v>3.56</v>
      </c>
      <c r="U50">
        <v>3.56</v>
      </c>
      <c r="V50">
        <v>3.55</v>
      </c>
      <c r="W50">
        <v>3.55</v>
      </c>
      <c r="X50">
        <v>3.55</v>
      </c>
      <c r="Y50">
        <v>3.54</v>
      </c>
      <c r="Z50">
        <v>3.53</v>
      </c>
      <c r="AA50">
        <v>3.52</v>
      </c>
      <c r="AB50">
        <v>92.2099999999999</v>
      </c>
    </row>
    <row r="51" spans="1:28" ht="15">
      <c r="A51" t="s">
        <v>344</v>
      </c>
      <c r="B51" s="160">
        <v>25.03</v>
      </c>
      <c r="C51">
        <v>25.1</v>
      </c>
      <c r="D51">
        <v>25.22</v>
      </c>
      <c r="E51">
        <v>25.82</v>
      </c>
      <c r="F51">
        <v>25.32</v>
      </c>
      <c r="G51">
        <v>25.82</v>
      </c>
      <c r="H51">
        <v>26.19</v>
      </c>
      <c r="I51">
        <v>26.22</v>
      </c>
      <c r="J51">
        <v>26.17</v>
      </c>
      <c r="K51">
        <v>26.18</v>
      </c>
      <c r="L51">
        <v>26.31</v>
      </c>
      <c r="M51">
        <v>26.37</v>
      </c>
      <c r="N51">
        <v>26.44</v>
      </c>
      <c r="O51">
        <v>26.53</v>
      </c>
      <c r="P51">
        <v>26.54</v>
      </c>
      <c r="Q51">
        <v>26.7</v>
      </c>
      <c r="R51">
        <v>27.07</v>
      </c>
      <c r="S51">
        <v>27.39</v>
      </c>
      <c r="T51">
        <v>27.39</v>
      </c>
      <c r="U51">
        <v>27.42</v>
      </c>
      <c r="V51">
        <v>27.5</v>
      </c>
      <c r="W51">
        <v>27.59</v>
      </c>
      <c r="X51">
        <v>27.65</v>
      </c>
      <c r="Y51">
        <v>27.69</v>
      </c>
      <c r="Z51">
        <v>27.68</v>
      </c>
      <c r="AA51">
        <v>27.7</v>
      </c>
      <c r="AB51">
        <v>691.04</v>
      </c>
    </row>
    <row r="52" spans="1:28" ht="15">
      <c r="A52" t="s">
        <v>345</v>
      </c>
      <c r="B52">
        <v>7.59</v>
      </c>
      <c r="C52">
        <v>7.45</v>
      </c>
      <c r="D52">
        <v>7.41</v>
      </c>
      <c r="E52">
        <v>7.4</v>
      </c>
      <c r="F52">
        <v>7.36</v>
      </c>
      <c r="G52">
        <v>7.5</v>
      </c>
      <c r="H52">
        <v>7.61</v>
      </c>
      <c r="I52">
        <v>7.63</v>
      </c>
      <c r="J52">
        <v>7.64</v>
      </c>
      <c r="K52">
        <v>7.63</v>
      </c>
      <c r="L52">
        <v>7.63</v>
      </c>
      <c r="M52">
        <v>7.63</v>
      </c>
      <c r="N52">
        <v>7.62</v>
      </c>
      <c r="O52">
        <v>7.61</v>
      </c>
      <c r="P52">
        <v>7.59</v>
      </c>
      <c r="Q52">
        <v>7.57</v>
      </c>
      <c r="R52">
        <v>7.54</v>
      </c>
      <c r="S52">
        <v>7.5</v>
      </c>
      <c r="T52">
        <v>7.48</v>
      </c>
      <c r="U52">
        <v>7.45</v>
      </c>
      <c r="V52">
        <v>7.43</v>
      </c>
      <c r="W52">
        <v>7.42</v>
      </c>
      <c r="X52">
        <v>7.4</v>
      </c>
      <c r="Y52">
        <v>7.36</v>
      </c>
      <c r="Z52">
        <v>7.31</v>
      </c>
      <c r="AA52">
        <v>7.28</v>
      </c>
      <c r="AB52">
        <v>195.04</v>
      </c>
    </row>
    <row r="53" spans="1:28" ht="15">
      <c r="A53" t="s">
        <v>314</v>
      </c>
      <c r="B53">
        <v>32.62</v>
      </c>
      <c r="C53">
        <v>32.55</v>
      </c>
      <c r="D53">
        <v>32.63</v>
      </c>
      <c r="E53">
        <v>33.22</v>
      </c>
      <c r="F53">
        <v>32.68</v>
      </c>
      <c r="G53">
        <v>33.32</v>
      </c>
      <c r="H53">
        <v>33.8</v>
      </c>
      <c r="I53">
        <v>33.85</v>
      </c>
      <c r="J53">
        <v>33.81</v>
      </c>
      <c r="K53">
        <v>33.81</v>
      </c>
      <c r="L53">
        <v>33.93</v>
      </c>
      <c r="M53">
        <v>34</v>
      </c>
      <c r="N53">
        <v>34.06</v>
      </c>
      <c r="O53">
        <v>34.14</v>
      </c>
      <c r="P53">
        <v>34.13</v>
      </c>
      <c r="Q53">
        <v>34.27</v>
      </c>
      <c r="R53">
        <v>34.62</v>
      </c>
      <c r="S53">
        <v>34.9</v>
      </c>
      <c r="T53">
        <v>34.87</v>
      </c>
      <c r="U53">
        <v>34.87</v>
      </c>
      <c r="V53">
        <v>34.93</v>
      </c>
      <c r="W53">
        <v>35.01</v>
      </c>
      <c r="X53">
        <v>35.05</v>
      </c>
      <c r="Y53">
        <v>35.05</v>
      </c>
      <c r="Z53">
        <v>34.99</v>
      </c>
      <c r="AA53">
        <v>34.98</v>
      </c>
      <c r="AB53">
        <v>886.089999999999</v>
      </c>
    </row>
    <row r="54" spans="1:28" ht="15">
      <c r="A54" t="s">
        <v>315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</row>
    <row r="55" spans="1:28" ht="15">
      <c r="A55" t="s">
        <v>372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</row>
    <row r="56" spans="1:28" ht="15">
      <c r="A56" t="s">
        <v>317</v>
      </c>
      <c r="B56">
        <v>0.01</v>
      </c>
      <c r="C56">
        <v>0.02</v>
      </c>
      <c r="D56">
        <v>0.02</v>
      </c>
      <c r="E56">
        <v>0.02</v>
      </c>
      <c r="F56">
        <v>0.02</v>
      </c>
      <c r="G56">
        <v>0.02</v>
      </c>
      <c r="H56">
        <v>0.02</v>
      </c>
      <c r="I56">
        <v>0.02</v>
      </c>
      <c r="J56">
        <v>0.02</v>
      </c>
      <c r="K56">
        <v>0.01</v>
      </c>
      <c r="L56">
        <v>0.01</v>
      </c>
      <c r="M56">
        <v>0.01</v>
      </c>
      <c r="N56">
        <v>0.01</v>
      </c>
      <c r="O56">
        <v>0.01</v>
      </c>
      <c r="P56">
        <v>0.01</v>
      </c>
      <c r="Q56">
        <v>0.01</v>
      </c>
      <c r="R56">
        <v>0.01</v>
      </c>
      <c r="S56">
        <v>0.01</v>
      </c>
      <c r="T56">
        <v>0.01</v>
      </c>
      <c r="U56">
        <v>0.01</v>
      </c>
      <c r="V56">
        <v>0.01</v>
      </c>
      <c r="W56">
        <v>0.01</v>
      </c>
      <c r="X56">
        <v>0.01</v>
      </c>
      <c r="Y56">
        <v>0.01</v>
      </c>
      <c r="Z56">
        <v>0.01</v>
      </c>
      <c r="AA56">
        <v>0.01</v>
      </c>
      <c r="AB56">
        <v>0.34</v>
      </c>
    </row>
    <row r="57" spans="1:28" ht="15">
      <c r="A57" t="s">
        <v>373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0.05</v>
      </c>
      <c r="L57">
        <v>0.18</v>
      </c>
      <c r="M57">
        <v>0.28</v>
      </c>
      <c r="N57">
        <v>0.39</v>
      </c>
      <c r="O57">
        <v>0.48</v>
      </c>
      <c r="P57">
        <v>0.74</v>
      </c>
      <c r="Q57">
        <v>0.97</v>
      </c>
      <c r="R57">
        <v>1.25</v>
      </c>
      <c r="S57">
        <v>1.64</v>
      </c>
      <c r="T57">
        <v>1.57</v>
      </c>
      <c r="U57">
        <v>1.52</v>
      </c>
      <c r="V57">
        <v>1.42</v>
      </c>
      <c r="W57">
        <v>1.37</v>
      </c>
      <c r="X57">
        <v>1.38</v>
      </c>
      <c r="Y57">
        <v>1.37</v>
      </c>
      <c r="Z57">
        <v>1.32</v>
      </c>
      <c r="AA57">
        <v>1.34</v>
      </c>
      <c r="AB57">
        <v>17.27</v>
      </c>
    </row>
    <row r="58" spans="1:28" ht="15">
      <c r="A58" t="s">
        <v>365</v>
      </c>
      <c r="B58">
        <v>17.02</v>
      </c>
      <c r="C58">
        <v>17.2</v>
      </c>
      <c r="D58">
        <v>17.32</v>
      </c>
      <c r="E58">
        <v>17.22</v>
      </c>
      <c r="F58">
        <v>17.21</v>
      </c>
      <c r="G58">
        <v>17.25</v>
      </c>
      <c r="H58">
        <v>17.28</v>
      </c>
      <c r="I58">
        <v>17.4</v>
      </c>
      <c r="J58">
        <v>17.5</v>
      </c>
      <c r="K58">
        <v>17.54</v>
      </c>
      <c r="L58">
        <v>17.46</v>
      </c>
      <c r="M58">
        <v>17.42</v>
      </c>
      <c r="N58">
        <v>17.32</v>
      </c>
      <c r="O58">
        <v>17.21</v>
      </c>
      <c r="P58">
        <v>16.9</v>
      </c>
      <c r="Q58">
        <v>16.56</v>
      </c>
      <c r="R58">
        <v>16.25</v>
      </c>
      <c r="S58">
        <v>15.79</v>
      </c>
      <c r="T58">
        <v>15.8</v>
      </c>
      <c r="U58">
        <v>15.81</v>
      </c>
      <c r="V58">
        <v>15.83</v>
      </c>
      <c r="W58">
        <v>15.87</v>
      </c>
      <c r="X58">
        <v>15.85</v>
      </c>
      <c r="Y58">
        <v>15.88</v>
      </c>
      <c r="Z58">
        <v>15.95</v>
      </c>
      <c r="AA58">
        <v>15.97</v>
      </c>
      <c r="AB58">
        <v>434.81</v>
      </c>
    </row>
    <row r="59" spans="1:28" ht="15">
      <c r="A59" t="s">
        <v>374</v>
      </c>
      <c r="B59">
        <v>3.22</v>
      </c>
      <c r="C59">
        <v>3.16</v>
      </c>
      <c r="D59">
        <v>3.19</v>
      </c>
      <c r="E59">
        <v>3.27</v>
      </c>
      <c r="F59">
        <v>3.34</v>
      </c>
      <c r="G59">
        <v>3.44</v>
      </c>
      <c r="H59">
        <v>3.55</v>
      </c>
      <c r="I59">
        <v>3.65</v>
      </c>
      <c r="J59">
        <v>3.7</v>
      </c>
      <c r="K59">
        <v>3.76</v>
      </c>
      <c r="L59">
        <v>3.82</v>
      </c>
      <c r="M59">
        <v>3.89</v>
      </c>
      <c r="N59">
        <v>3.96</v>
      </c>
      <c r="O59">
        <v>4.02</v>
      </c>
      <c r="P59">
        <v>4.09</v>
      </c>
      <c r="Q59">
        <v>4.15</v>
      </c>
      <c r="R59">
        <v>4.22</v>
      </c>
      <c r="S59">
        <v>4.28</v>
      </c>
      <c r="T59">
        <v>4.35</v>
      </c>
      <c r="U59">
        <v>4.41</v>
      </c>
      <c r="V59">
        <v>4.48</v>
      </c>
      <c r="W59">
        <v>4.54</v>
      </c>
      <c r="X59">
        <v>4.6</v>
      </c>
      <c r="Y59">
        <v>4.66</v>
      </c>
      <c r="Z59">
        <v>4.73</v>
      </c>
      <c r="AA59">
        <v>4.79</v>
      </c>
      <c r="AB59">
        <v>103.27</v>
      </c>
    </row>
    <row r="60" spans="1:28" ht="15">
      <c r="A60" t="s">
        <v>375</v>
      </c>
      <c r="B60">
        <v>5.99</v>
      </c>
      <c r="C60">
        <v>6.18</v>
      </c>
      <c r="D60">
        <v>6.27</v>
      </c>
      <c r="E60">
        <v>6.27</v>
      </c>
      <c r="F60">
        <v>6.35</v>
      </c>
      <c r="G60">
        <v>6.54</v>
      </c>
      <c r="H60">
        <v>6.74</v>
      </c>
      <c r="I60">
        <v>6.87</v>
      </c>
      <c r="J60">
        <v>6.96</v>
      </c>
      <c r="K60">
        <v>7.04</v>
      </c>
      <c r="L60">
        <v>7.13</v>
      </c>
      <c r="M60">
        <v>7.24</v>
      </c>
      <c r="N60">
        <v>7.32</v>
      </c>
      <c r="O60">
        <v>7.41</v>
      </c>
      <c r="P60">
        <v>7.51</v>
      </c>
      <c r="Q60">
        <v>7.63</v>
      </c>
      <c r="R60">
        <v>7.75</v>
      </c>
      <c r="S60">
        <v>7.86</v>
      </c>
      <c r="T60">
        <v>7.99</v>
      </c>
      <c r="U60">
        <v>8.11999999999999</v>
      </c>
      <c r="V60">
        <v>8.25</v>
      </c>
      <c r="W60">
        <v>8.39</v>
      </c>
      <c r="X60">
        <v>8.52999999999999</v>
      </c>
      <c r="Y60">
        <v>8.68</v>
      </c>
      <c r="Z60">
        <v>8.82</v>
      </c>
      <c r="AA60">
        <v>8.98</v>
      </c>
      <c r="AB60">
        <v>192.82</v>
      </c>
    </row>
    <row r="61" spans="1:28" ht="15">
      <c r="A61" t="s">
        <v>320</v>
      </c>
      <c r="B61">
        <v>0.83</v>
      </c>
      <c r="C61">
        <v>0.83</v>
      </c>
      <c r="D61">
        <v>0.89</v>
      </c>
      <c r="E61">
        <v>0.87</v>
      </c>
      <c r="F61">
        <v>0.86</v>
      </c>
      <c r="G61">
        <v>0.85</v>
      </c>
      <c r="H61">
        <v>0.84</v>
      </c>
      <c r="I61">
        <v>0.84</v>
      </c>
      <c r="J61">
        <v>0.85</v>
      </c>
      <c r="K61">
        <v>0.85</v>
      </c>
      <c r="L61">
        <v>0.85</v>
      </c>
      <c r="M61">
        <v>0.85</v>
      </c>
      <c r="N61">
        <v>0.85</v>
      </c>
      <c r="O61">
        <v>0.85</v>
      </c>
      <c r="P61">
        <v>0.86</v>
      </c>
      <c r="Q61">
        <v>0.86</v>
      </c>
      <c r="R61">
        <v>0.86</v>
      </c>
      <c r="S61">
        <v>0.86</v>
      </c>
      <c r="T61">
        <v>0.86</v>
      </c>
      <c r="U61">
        <v>0.86</v>
      </c>
      <c r="V61">
        <v>0.86</v>
      </c>
      <c r="W61">
        <v>0.87</v>
      </c>
      <c r="X61">
        <v>0.87</v>
      </c>
      <c r="Y61">
        <v>0.87</v>
      </c>
      <c r="Z61">
        <v>0.87</v>
      </c>
      <c r="AA61">
        <v>0.87</v>
      </c>
      <c r="AB61">
        <v>22.28</v>
      </c>
    </row>
    <row r="62" spans="1:28" ht="15">
      <c r="A62" t="s">
        <v>376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</row>
    <row r="63" spans="1:28" ht="15">
      <c r="A63" t="s">
        <v>377</v>
      </c>
      <c r="B63">
        <v>0.19</v>
      </c>
      <c r="C63">
        <v>0.18</v>
      </c>
      <c r="D63">
        <v>0.17</v>
      </c>
      <c r="E63">
        <v>0.17</v>
      </c>
      <c r="F63">
        <v>0.17</v>
      </c>
      <c r="G63">
        <v>0.17</v>
      </c>
      <c r="H63">
        <v>0.17</v>
      </c>
      <c r="I63">
        <v>0.17</v>
      </c>
      <c r="J63">
        <v>0.18</v>
      </c>
      <c r="K63">
        <v>0.18</v>
      </c>
      <c r="L63">
        <v>0.18</v>
      </c>
      <c r="M63">
        <v>0.18</v>
      </c>
      <c r="N63">
        <v>0.18</v>
      </c>
      <c r="O63">
        <v>0.18</v>
      </c>
      <c r="P63">
        <v>0.18</v>
      </c>
      <c r="Q63">
        <v>0.18</v>
      </c>
      <c r="R63">
        <v>0.18</v>
      </c>
      <c r="S63">
        <v>0.18</v>
      </c>
      <c r="T63">
        <v>0.18</v>
      </c>
      <c r="U63">
        <v>0.18</v>
      </c>
      <c r="V63">
        <v>0.18</v>
      </c>
      <c r="W63">
        <v>0.18</v>
      </c>
      <c r="X63">
        <v>0.18</v>
      </c>
      <c r="Y63">
        <v>0.18</v>
      </c>
      <c r="Z63">
        <v>0.18</v>
      </c>
      <c r="AA63">
        <v>0.18</v>
      </c>
      <c r="AB63">
        <v>4.63</v>
      </c>
    </row>
    <row r="64" spans="1:28" ht="15">
      <c r="A64" t="s">
        <v>360</v>
      </c>
      <c r="B64">
        <v>27.26</v>
      </c>
      <c r="C64">
        <v>27.57</v>
      </c>
      <c r="D64">
        <v>27.85</v>
      </c>
      <c r="E64">
        <v>27.83</v>
      </c>
      <c r="F64">
        <v>27.96</v>
      </c>
      <c r="G64">
        <v>28.29</v>
      </c>
      <c r="H64">
        <v>28.61</v>
      </c>
      <c r="I64">
        <v>28.95</v>
      </c>
      <c r="J64">
        <v>29.2</v>
      </c>
      <c r="K64">
        <v>29.42</v>
      </c>
      <c r="L64">
        <v>29.63</v>
      </c>
      <c r="M64">
        <v>29.87</v>
      </c>
      <c r="N64">
        <v>30.03</v>
      </c>
      <c r="O64">
        <v>30.17</v>
      </c>
      <c r="P64">
        <v>30.29</v>
      </c>
      <c r="Q64">
        <v>30.37</v>
      </c>
      <c r="R64">
        <v>30.51</v>
      </c>
      <c r="S64">
        <v>30.63</v>
      </c>
      <c r="T64">
        <v>30.77</v>
      </c>
      <c r="U64">
        <v>30.91</v>
      </c>
      <c r="V64">
        <v>31.03</v>
      </c>
      <c r="W64">
        <v>31.22</v>
      </c>
      <c r="X64">
        <v>31.43</v>
      </c>
      <c r="Y64">
        <v>31.65</v>
      </c>
      <c r="Z64">
        <v>31.89</v>
      </c>
      <c r="AA64">
        <v>32.15</v>
      </c>
      <c r="AB64">
        <v>775.489999999999</v>
      </c>
    </row>
    <row r="65" spans="1:28" ht="15">
      <c r="A65" t="s">
        <v>378</v>
      </c>
      <c r="B65">
        <v>0.6</v>
      </c>
      <c r="C65">
        <v>0.59</v>
      </c>
      <c r="D65">
        <v>0.63</v>
      </c>
      <c r="E65">
        <v>0.62</v>
      </c>
      <c r="F65">
        <v>0.63</v>
      </c>
      <c r="G65">
        <v>0.64</v>
      </c>
      <c r="H65">
        <v>0.64</v>
      </c>
      <c r="I65">
        <v>0.65</v>
      </c>
      <c r="J65">
        <v>0.65</v>
      </c>
      <c r="K65">
        <v>0.65</v>
      </c>
      <c r="L65">
        <v>0.66</v>
      </c>
      <c r="M65">
        <v>0.66</v>
      </c>
      <c r="N65">
        <v>0.66</v>
      </c>
      <c r="O65">
        <v>0.66</v>
      </c>
      <c r="P65">
        <v>0.66</v>
      </c>
      <c r="Q65">
        <v>0.69</v>
      </c>
      <c r="R65">
        <v>0.72</v>
      </c>
      <c r="S65">
        <v>0.72</v>
      </c>
      <c r="T65">
        <v>0.72</v>
      </c>
      <c r="U65">
        <v>0.72</v>
      </c>
      <c r="V65">
        <v>0.72</v>
      </c>
      <c r="W65">
        <v>0.72</v>
      </c>
      <c r="X65">
        <v>0.72</v>
      </c>
      <c r="Y65">
        <v>0.72</v>
      </c>
      <c r="Z65">
        <v>0.72</v>
      </c>
      <c r="AA65">
        <v>0.72</v>
      </c>
      <c r="AB65">
        <v>17.49</v>
      </c>
    </row>
    <row r="66" spans="1:28" ht="15">
      <c r="A66" t="s">
        <v>379</v>
      </c>
      <c r="B66">
        <v>0.02</v>
      </c>
      <c r="C66">
        <v>0.02</v>
      </c>
      <c r="D66">
        <v>0.02</v>
      </c>
      <c r="E66">
        <v>0.03</v>
      </c>
      <c r="F66">
        <v>0.03</v>
      </c>
      <c r="G66">
        <v>0.04</v>
      </c>
      <c r="H66">
        <v>0.04</v>
      </c>
      <c r="I66">
        <v>0.05</v>
      </c>
      <c r="J66">
        <v>0.05</v>
      </c>
      <c r="K66">
        <v>0.05</v>
      </c>
      <c r="L66">
        <v>0.06</v>
      </c>
      <c r="M66">
        <v>0.06</v>
      </c>
      <c r="N66">
        <v>0.06</v>
      </c>
      <c r="O66">
        <v>0.06</v>
      </c>
      <c r="P66">
        <v>0.07</v>
      </c>
      <c r="Q66">
        <v>0.07</v>
      </c>
      <c r="R66">
        <v>0.07</v>
      </c>
      <c r="S66">
        <v>0.07</v>
      </c>
      <c r="T66">
        <v>0.07</v>
      </c>
      <c r="U66">
        <v>0.08</v>
      </c>
      <c r="V66">
        <v>0.08</v>
      </c>
      <c r="W66">
        <v>0.08</v>
      </c>
      <c r="X66">
        <v>0.08</v>
      </c>
      <c r="Y66">
        <v>0.08</v>
      </c>
      <c r="Z66">
        <v>0.08</v>
      </c>
      <c r="AA66">
        <v>0.08</v>
      </c>
      <c r="AB66">
        <v>1.5</v>
      </c>
    </row>
    <row r="67" spans="1:28" ht="15">
      <c r="A67" t="s">
        <v>329</v>
      </c>
      <c r="B67">
        <v>0.02</v>
      </c>
      <c r="C67">
        <v>0.02</v>
      </c>
      <c r="D67">
        <v>0.02</v>
      </c>
      <c r="E67">
        <v>0.02</v>
      </c>
      <c r="F67">
        <v>0.02</v>
      </c>
      <c r="G67">
        <v>0.02</v>
      </c>
      <c r="H67">
        <v>0.02</v>
      </c>
      <c r="I67">
        <v>0.02</v>
      </c>
      <c r="J67">
        <v>0.02</v>
      </c>
      <c r="K67">
        <v>0.02</v>
      </c>
      <c r="L67">
        <v>0.02</v>
      </c>
      <c r="M67">
        <v>0.03</v>
      </c>
      <c r="N67">
        <v>0.03</v>
      </c>
      <c r="O67">
        <v>0.03</v>
      </c>
      <c r="P67">
        <v>0.03</v>
      </c>
      <c r="Q67">
        <v>0.03</v>
      </c>
      <c r="R67">
        <v>0.03</v>
      </c>
      <c r="S67">
        <v>0.03</v>
      </c>
      <c r="T67">
        <v>0.03</v>
      </c>
      <c r="U67">
        <v>0.03</v>
      </c>
      <c r="V67">
        <v>0.03</v>
      </c>
      <c r="W67">
        <v>0.03</v>
      </c>
      <c r="X67">
        <v>0.03</v>
      </c>
      <c r="Y67">
        <v>0.03</v>
      </c>
      <c r="Z67">
        <v>0.03</v>
      </c>
      <c r="AA67">
        <v>0.03</v>
      </c>
      <c r="AB67">
        <v>0.67</v>
      </c>
    </row>
    <row r="68" spans="1:28" ht="15">
      <c r="A68" t="s">
        <v>344</v>
      </c>
      <c r="B68">
        <v>27.9</v>
      </c>
      <c r="C68">
        <v>28.2</v>
      </c>
      <c r="D68">
        <v>28.53</v>
      </c>
      <c r="E68">
        <v>28.49</v>
      </c>
      <c r="F68">
        <v>28.65</v>
      </c>
      <c r="G68">
        <v>28.98</v>
      </c>
      <c r="H68">
        <v>29.32</v>
      </c>
      <c r="I68">
        <v>29.67</v>
      </c>
      <c r="J68">
        <v>29.92</v>
      </c>
      <c r="K68">
        <v>30.15</v>
      </c>
      <c r="L68">
        <v>30.37</v>
      </c>
      <c r="M68">
        <v>30.62</v>
      </c>
      <c r="N68">
        <v>30.78</v>
      </c>
      <c r="O68">
        <v>30.92</v>
      </c>
      <c r="P68">
        <v>31.04</v>
      </c>
      <c r="Q68">
        <v>31.15</v>
      </c>
      <c r="R68">
        <v>31.33</v>
      </c>
      <c r="S68">
        <v>31.45</v>
      </c>
      <c r="T68">
        <v>31.59</v>
      </c>
      <c r="U68">
        <v>31.74</v>
      </c>
      <c r="V68">
        <v>31.86</v>
      </c>
      <c r="W68">
        <v>32.05</v>
      </c>
      <c r="X68">
        <v>32.27</v>
      </c>
      <c r="Y68">
        <v>32.49</v>
      </c>
      <c r="Z68">
        <v>32.72</v>
      </c>
      <c r="AA68">
        <v>32.98</v>
      </c>
      <c r="AB68">
        <v>795.17</v>
      </c>
    </row>
    <row r="69" spans="1:28" ht="15">
      <c r="A69" t="s">
        <v>345</v>
      </c>
      <c r="B69">
        <v>0.05</v>
      </c>
      <c r="C69">
        <v>0.05</v>
      </c>
      <c r="D69">
        <v>0.05</v>
      </c>
      <c r="E69">
        <v>0.05</v>
      </c>
      <c r="F69">
        <v>0.05</v>
      </c>
      <c r="G69">
        <v>0.05</v>
      </c>
      <c r="H69">
        <v>0.05</v>
      </c>
      <c r="I69">
        <v>0.05</v>
      </c>
      <c r="J69">
        <v>0.05</v>
      </c>
      <c r="K69">
        <v>0.05</v>
      </c>
      <c r="L69">
        <v>0.05</v>
      </c>
      <c r="M69">
        <v>0.05</v>
      </c>
      <c r="N69">
        <v>0.05</v>
      </c>
      <c r="O69">
        <v>0.05</v>
      </c>
      <c r="P69">
        <v>0.06</v>
      </c>
      <c r="Q69">
        <v>0.06</v>
      </c>
      <c r="R69">
        <v>0.06</v>
      </c>
      <c r="S69">
        <v>0.06</v>
      </c>
      <c r="T69">
        <v>0.06</v>
      </c>
      <c r="U69">
        <v>0.06</v>
      </c>
      <c r="V69">
        <v>0.06</v>
      </c>
      <c r="W69">
        <v>0.06</v>
      </c>
      <c r="X69">
        <v>0.06</v>
      </c>
      <c r="Y69">
        <v>0.06</v>
      </c>
      <c r="Z69">
        <v>0.06</v>
      </c>
      <c r="AA69">
        <v>0.06</v>
      </c>
      <c r="AB69">
        <v>1.42</v>
      </c>
    </row>
    <row r="70" spans="1:28" ht="15">
      <c r="A70" t="s">
        <v>314</v>
      </c>
      <c r="B70">
        <v>27.95</v>
      </c>
      <c r="C70">
        <v>28.25</v>
      </c>
      <c r="D70">
        <v>28.58</v>
      </c>
      <c r="E70">
        <v>28.54</v>
      </c>
      <c r="F70">
        <v>28.7</v>
      </c>
      <c r="G70">
        <v>29.03</v>
      </c>
      <c r="H70">
        <v>29.37</v>
      </c>
      <c r="I70">
        <v>29.72</v>
      </c>
      <c r="J70">
        <v>29.97</v>
      </c>
      <c r="K70">
        <v>30.2</v>
      </c>
      <c r="L70">
        <v>30.42</v>
      </c>
      <c r="M70">
        <v>30.67</v>
      </c>
      <c r="N70">
        <v>30.83</v>
      </c>
      <c r="O70">
        <v>30.98</v>
      </c>
      <c r="P70">
        <v>31.1</v>
      </c>
      <c r="Q70">
        <v>31.21</v>
      </c>
      <c r="R70">
        <v>31.39</v>
      </c>
      <c r="S70">
        <v>31.51</v>
      </c>
      <c r="T70">
        <v>31.65</v>
      </c>
      <c r="U70">
        <v>31.8</v>
      </c>
      <c r="V70">
        <v>31.92</v>
      </c>
      <c r="W70">
        <v>32.11</v>
      </c>
      <c r="X70">
        <v>32.33</v>
      </c>
      <c r="Y70">
        <v>32.55</v>
      </c>
      <c r="Z70">
        <v>32.78</v>
      </c>
      <c r="AA70">
        <v>33.04</v>
      </c>
      <c r="AB70">
        <v>796.599999999999</v>
      </c>
    </row>
    <row r="71" spans="1:28" ht="15">
      <c r="A71" t="s">
        <v>315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</row>
    <row r="72" spans="1:28" ht="15">
      <c r="A72" t="s">
        <v>380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</row>
    <row r="73" spans="1:28" ht="15">
      <c r="A73" t="s">
        <v>317</v>
      </c>
      <c r="B73">
        <v>2.68</v>
      </c>
      <c r="C73">
        <v>2.65</v>
      </c>
      <c r="D73">
        <v>2.72</v>
      </c>
      <c r="E73">
        <v>2.75</v>
      </c>
      <c r="F73">
        <v>2.73</v>
      </c>
      <c r="G73">
        <v>2.7</v>
      </c>
      <c r="H73">
        <v>2.69</v>
      </c>
      <c r="I73">
        <v>2.65</v>
      </c>
      <c r="J73">
        <v>2.61</v>
      </c>
      <c r="K73">
        <v>2.59</v>
      </c>
      <c r="L73">
        <v>2.57</v>
      </c>
      <c r="M73">
        <v>2.56</v>
      </c>
      <c r="N73">
        <v>2.53</v>
      </c>
      <c r="O73">
        <v>2.5</v>
      </c>
      <c r="P73">
        <v>2.48</v>
      </c>
      <c r="Q73">
        <v>2.45</v>
      </c>
      <c r="R73">
        <v>2.43</v>
      </c>
      <c r="S73">
        <v>2.42</v>
      </c>
      <c r="T73">
        <v>2.4</v>
      </c>
      <c r="U73">
        <v>2.39</v>
      </c>
      <c r="V73">
        <v>2.39</v>
      </c>
      <c r="W73">
        <v>2.39</v>
      </c>
      <c r="X73">
        <v>2.38</v>
      </c>
      <c r="Y73">
        <v>2.38</v>
      </c>
      <c r="Z73">
        <v>2.37</v>
      </c>
      <c r="AA73">
        <v>2.37</v>
      </c>
      <c r="AB73">
        <v>65.78</v>
      </c>
    </row>
    <row r="74" spans="1:28" ht="15">
      <c r="A74" t="s">
        <v>373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0.05</v>
      </c>
      <c r="L74">
        <v>0.18</v>
      </c>
      <c r="M74">
        <v>0.28</v>
      </c>
      <c r="N74">
        <v>0.39</v>
      </c>
      <c r="O74">
        <v>0.48</v>
      </c>
      <c r="P74">
        <v>0.74</v>
      </c>
      <c r="Q74">
        <v>0.97</v>
      </c>
      <c r="R74">
        <v>1.25</v>
      </c>
      <c r="S74">
        <v>1.64</v>
      </c>
      <c r="T74">
        <v>1.57</v>
      </c>
      <c r="U74">
        <v>1.52</v>
      </c>
      <c r="V74">
        <v>1.42</v>
      </c>
      <c r="W74">
        <v>1.37</v>
      </c>
      <c r="X74">
        <v>1.38</v>
      </c>
      <c r="Y74">
        <v>1.37</v>
      </c>
      <c r="Z74">
        <v>1.32</v>
      </c>
      <c r="AA74">
        <v>1.34</v>
      </c>
      <c r="AB74">
        <v>17.27</v>
      </c>
    </row>
    <row r="75" spans="1:28" ht="15">
      <c r="A75" t="s">
        <v>365</v>
      </c>
      <c r="B75">
        <v>17.44</v>
      </c>
      <c r="C75">
        <v>17.62</v>
      </c>
      <c r="D75">
        <v>17.74</v>
      </c>
      <c r="E75">
        <v>17.66</v>
      </c>
      <c r="F75">
        <v>17.63</v>
      </c>
      <c r="G75">
        <v>17.68</v>
      </c>
      <c r="H75">
        <v>17.71</v>
      </c>
      <c r="I75">
        <v>17.83</v>
      </c>
      <c r="J75">
        <v>17.93</v>
      </c>
      <c r="K75">
        <v>17.97</v>
      </c>
      <c r="L75">
        <v>17.89</v>
      </c>
      <c r="M75">
        <v>17.85</v>
      </c>
      <c r="N75">
        <v>17.75</v>
      </c>
      <c r="O75">
        <v>17.64</v>
      </c>
      <c r="P75">
        <v>17.33</v>
      </c>
      <c r="Q75">
        <v>16.99</v>
      </c>
      <c r="R75">
        <v>16.67</v>
      </c>
      <c r="S75">
        <v>16.21</v>
      </c>
      <c r="T75">
        <v>16.23</v>
      </c>
      <c r="U75">
        <v>16.23</v>
      </c>
      <c r="V75">
        <v>16.26</v>
      </c>
      <c r="W75">
        <v>16.3</v>
      </c>
      <c r="X75">
        <v>16.29</v>
      </c>
      <c r="Y75">
        <v>16.32</v>
      </c>
      <c r="Z75">
        <v>16.39</v>
      </c>
      <c r="AA75">
        <v>16.4</v>
      </c>
      <c r="AB75">
        <v>445.96</v>
      </c>
    </row>
    <row r="76" spans="1:28" ht="15">
      <c r="A76" t="s">
        <v>374</v>
      </c>
      <c r="B76">
        <v>3.22</v>
      </c>
      <c r="C76">
        <v>3.16</v>
      </c>
      <c r="D76">
        <v>3.19</v>
      </c>
      <c r="E76">
        <v>3.27</v>
      </c>
      <c r="F76">
        <v>3.34</v>
      </c>
      <c r="G76">
        <v>3.44</v>
      </c>
      <c r="H76">
        <v>3.55</v>
      </c>
      <c r="I76">
        <v>3.65</v>
      </c>
      <c r="J76">
        <v>3.7</v>
      </c>
      <c r="K76">
        <v>3.76</v>
      </c>
      <c r="L76">
        <v>3.82</v>
      </c>
      <c r="M76">
        <v>3.89</v>
      </c>
      <c r="N76">
        <v>3.96</v>
      </c>
      <c r="O76">
        <v>4.02</v>
      </c>
      <c r="P76">
        <v>4.09</v>
      </c>
      <c r="Q76">
        <v>4.15</v>
      </c>
      <c r="R76">
        <v>4.22</v>
      </c>
      <c r="S76">
        <v>4.28</v>
      </c>
      <c r="T76">
        <v>4.35</v>
      </c>
      <c r="U76">
        <v>4.41</v>
      </c>
      <c r="V76">
        <v>4.48</v>
      </c>
      <c r="W76">
        <v>4.54</v>
      </c>
      <c r="X76">
        <v>4.6</v>
      </c>
      <c r="Y76">
        <v>4.66</v>
      </c>
      <c r="Z76">
        <v>4.73</v>
      </c>
      <c r="AA76">
        <v>4.79</v>
      </c>
      <c r="AB76">
        <v>103.27</v>
      </c>
    </row>
    <row r="77" spans="1:28" ht="15">
      <c r="A77" t="s">
        <v>359</v>
      </c>
      <c r="B77">
        <v>0.14</v>
      </c>
      <c r="C77">
        <v>0.11</v>
      </c>
      <c r="D77">
        <v>0.12</v>
      </c>
      <c r="E77">
        <v>0.13</v>
      </c>
      <c r="F77">
        <v>0.12</v>
      </c>
      <c r="G77">
        <v>0.12</v>
      </c>
      <c r="H77">
        <v>0.12</v>
      </c>
      <c r="I77">
        <v>0.12</v>
      </c>
      <c r="J77">
        <v>0.12</v>
      </c>
      <c r="K77">
        <v>0.12</v>
      </c>
      <c r="L77">
        <v>0.12</v>
      </c>
      <c r="M77">
        <v>0.12</v>
      </c>
      <c r="N77">
        <v>0.12</v>
      </c>
      <c r="O77">
        <v>0.12</v>
      </c>
      <c r="P77">
        <v>0.12</v>
      </c>
      <c r="Q77">
        <v>0.13</v>
      </c>
      <c r="R77">
        <v>0.13</v>
      </c>
      <c r="S77">
        <v>0.13</v>
      </c>
      <c r="T77">
        <v>0.13</v>
      </c>
      <c r="U77">
        <v>0.13</v>
      </c>
      <c r="V77">
        <v>0.13</v>
      </c>
      <c r="W77">
        <v>0.13</v>
      </c>
      <c r="X77">
        <v>0.13</v>
      </c>
      <c r="Y77">
        <v>0.13</v>
      </c>
      <c r="Z77">
        <v>0.13</v>
      </c>
      <c r="AA77">
        <v>0.13</v>
      </c>
      <c r="AB77">
        <v>3.25</v>
      </c>
    </row>
    <row r="78" spans="1:28" ht="15">
      <c r="A78" t="s">
        <v>319</v>
      </c>
      <c r="B78">
        <v>8.56</v>
      </c>
      <c r="C78">
        <v>8.59</v>
      </c>
      <c r="D78">
        <v>8.78999999999999</v>
      </c>
      <c r="E78">
        <v>8.82</v>
      </c>
      <c r="F78">
        <v>8.78999999999999</v>
      </c>
      <c r="G78">
        <v>8.97</v>
      </c>
      <c r="H78">
        <v>9.18</v>
      </c>
      <c r="I78">
        <v>9.3</v>
      </c>
      <c r="J78">
        <v>9.36999999999999</v>
      </c>
      <c r="K78">
        <v>9.44999999999999</v>
      </c>
      <c r="L78">
        <v>9.55</v>
      </c>
      <c r="M78">
        <v>9.66</v>
      </c>
      <c r="N78">
        <v>9.73</v>
      </c>
      <c r="O78">
        <v>9.81</v>
      </c>
      <c r="P78">
        <v>9.9</v>
      </c>
      <c r="Q78">
        <v>10</v>
      </c>
      <c r="R78">
        <v>10.11</v>
      </c>
      <c r="S78">
        <v>10.21</v>
      </c>
      <c r="T78">
        <v>10.33</v>
      </c>
      <c r="U78">
        <v>10.45</v>
      </c>
      <c r="V78">
        <v>10.58</v>
      </c>
      <c r="W78">
        <v>10.71</v>
      </c>
      <c r="X78">
        <v>10.85</v>
      </c>
      <c r="Y78">
        <v>10.99</v>
      </c>
      <c r="Z78">
        <v>11.13</v>
      </c>
      <c r="AA78">
        <v>11.28</v>
      </c>
      <c r="AB78">
        <v>255.11</v>
      </c>
    </row>
    <row r="79" spans="1:28" ht="15">
      <c r="A79" t="s">
        <v>320</v>
      </c>
      <c r="B79">
        <v>1.22</v>
      </c>
      <c r="C79">
        <v>1.23</v>
      </c>
      <c r="D79">
        <v>1.29</v>
      </c>
      <c r="E79">
        <v>1.29</v>
      </c>
      <c r="F79">
        <v>1.26</v>
      </c>
      <c r="G79">
        <v>1.23</v>
      </c>
      <c r="H79">
        <v>1.2</v>
      </c>
      <c r="I79">
        <v>1.21</v>
      </c>
      <c r="J79">
        <v>1.19</v>
      </c>
      <c r="K79">
        <v>1.19</v>
      </c>
      <c r="L79">
        <v>1.21</v>
      </c>
      <c r="M79">
        <v>1.21</v>
      </c>
      <c r="N79">
        <v>1.2</v>
      </c>
      <c r="O79">
        <v>1.2</v>
      </c>
      <c r="P79">
        <v>1.19</v>
      </c>
      <c r="Q79">
        <v>1.19</v>
      </c>
      <c r="R79">
        <v>1.19</v>
      </c>
      <c r="S79">
        <v>1.19</v>
      </c>
      <c r="T79">
        <v>1.19</v>
      </c>
      <c r="U79">
        <v>1.19</v>
      </c>
      <c r="V79">
        <v>1.19</v>
      </c>
      <c r="W79">
        <v>1.19</v>
      </c>
      <c r="X79">
        <v>1.2</v>
      </c>
      <c r="Y79">
        <v>1.2</v>
      </c>
      <c r="Z79">
        <v>1.2</v>
      </c>
      <c r="AA79">
        <v>1.2</v>
      </c>
      <c r="AB79">
        <v>31.45</v>
      </c>
    </row>
    <row r="80" spans="1:28" ht="15">
      <c r="A80" t="s">
        <v>321</v>
      </c>
      <c r="B80">
        <v>1.41</v>
      </c>
      <c r="C80">
        <v>1.41</v>
      </c>
      <c r="D80">
        <v>1.28</v>
      </c>
      <c r="E80">
        <v>1.29</v>
      </c>
      <c r="F80">
        <v>1.32</v>
      </c>
      <c r="G80">
        <v>1.36</v>
      </c>
      <c r="H80">
        <v>1.4</v>
      </c>
      <c r="I80">
        <v>1.43</v>
      </c>
      <c r="J80">
        <v>1.46</v>
      </c>
      <c r="K80">
        <v>1.45</v>
      </c>
      <c r="L80">
        <v>1.45</v>
      </c>
      <c r="M80">
        <v>1.44</v>
      </c>
      <c r="N80">
        <v>1.43</v>
      </c>
      <c r="O80">
        <v>1.42</v>
      </c>
      <c r="P80">
        <v>1.4</v>
      </c>
      <c r="Q80">
        <v>1.39</v>
      </c>
      <c r="R80">
        <v>1.37</v>
      </c>
      <c r="S80">
        <v>1.36</v>
      </c>
      <c r="T80">
        <v>1.35</v>
      </c>
      <c r="U80">
        <v>1.34</v>
      </c>
      <c r="V80">
        <v>1.33</v>
      </c>
      <c r="W80">
        <v>1.33</v>
      </c>
      <c r="X80">
        <v>1.32</v>
      </c>
      <c r="Y80">
        <v>1.31</v>
      </c>
      <c r="Z80">
        <v>1.3</v>
      </c>
      <c r="AA80">
        <v>1.29</v>
      </c>
      <c r="AB80">
        <v>35.6399999999999</v>
      </c>
    </row>
    <row r="81" spans="1:28" ht="15">
      <c r="A81" t="s">
        <v>376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</row>
    <row r="82" spans="1:28" ht="15">
      <c r="A82" t="s">
        <v>381</v>
      </c>
      <c r="B82">
        <v>4.55</v>
      </c>
      <c r="C82">
        <v>4.64</v>
      </c>
      <c r="D82">
        <v>4.5</v>
      </c>
      <c r="E82">
        <v>4.54</v>
      </c>
      <c r="F82">
        <v>4.21</v>
      </c>
      <c r="G82">
        <v>4.4</v>
      </c>
      <c r="H82">
        <v>4.46</v>
      </c>
      <c r="I82">
        <v>4.45</v>
      </c>
      <c r="J82">
        <v>4.44</v>
      </c>
      <c r="K82">
        <v>4.44</v>
      </c>
      <c r="L82">
        <v>4.45</v>
      </c>
      <c r="M82">
        <v>4.44</v>
      </c>
      <c r="N82">
        <v>4.41</v>
      </c>
      <c r="O82">
        <v>4.41</v>
      </c>
      <c r="P82">
        <v>4.39</v>
      </c>
      <c r="Q82">
        <v>4.38</v>
      </c>
      <c r="R82">
        <v>4.37</v>
      </c>
      <c r="S82">
        <v>4.39</v>
      </c>
      <c r="T82">
        <v>4.37</v>
      </c>
      <c r="U82">
        <v>4.38</v>
      </c>
      <c r="V82">
        <v>4.41</v>
      </c>
      <c r="W82">
        <v>4.42</v>
      </c>
      <c r="X82">
        <v>4.47</v>
      </c>
      <c r="Y82">
        <v>4.49</v>
      </c>
      <c r="Z82">
        <v>4.51</v>
      </c>
      <c r="AA82">
        <v>4.56</v>
      </c>
      <c r="AB82">
        <v>115.48</v>
      </c>
    </row>
    <row r="83" spans="1:28" ht="15">
      <c r="A83" t="s">
        <v>360</v>
      </c>
      <c r="B83">
        <v>39.23</v>
      </c>
      <c r="C83">
        <v>39.41</v>
      </c>
      <c r="D83">
        <v>39.64</v>
      </c>
      <c r="E83">
        <v>39.74</v>
      </c>
      <c r="F83">
        <v>39.41</v>
      </c>
      <c r="G83">
        <v>39.9</v>
      </c>
      <c r="H83">
        <v>40.31</v>
      </c>
      <c r="I83">
        <v>40.64</v>
      </c>
      <c r="J83">
        <v>40.82</v>
      </c>
      <c r="K83">
        <v>41.01</v>
      </c>
      <c r="L83">
        <v>41.23</v>
      </c>
      <c r="M83">
        <v>41.44</v>
      </c>
      <c r="N83">
        <v>41.53</v>
      </c>
      <c r="O83">
        <v>41.61</v>
      </c>
      <c r="P83">
        <v>41.64</v>
      </c>
      <c r="Q83">
        <v>41.65</v>
      </c>
      <c r="R83">
        <v>41.73</v>
      </c>
      <c r="S83">
        <v>41.83</v>
      </c>
      <c r="T83">
        <v>41.92</v>
      </c>
      <c r="U83">
        <v>42.05</v>
      </c>
      <c r="V83">
        <v>42.17</v>
      </c>
      <c r="W83">
        <v>42.37</v>
      </c>
      <c r="X83">
        <v>42.62</v>
      </c>
      <c r="Y83">
        <v>42.85</v>
      </c>
      <c r="Z83">
        <v>43.07</v>
      </c>
      <c r="AA83">
        <v>43.37</v>
      </c>
      <c r="AB83">
        <v>1073.19</v>
      </c>
    </row>
    <row r="84" spans="1:28" ht="15">
      <c r="A84" t="s">
        <v>361</v>
      </c>
      <c r="B84">
        <v>14.86</v>
      </c>
      <c r="C84">
        <v>14.12</v>
      </c>
      <c r="D84">
        <v>14.8</v>
      </c>
      <c r="E84">
        <v>14.99</v>
      </c>
      <c r="F84">
        <v>15.22</v>
      </c>
      <c r="G84">
        <v>15.19</v>
      </c>
      <c r="H84">
        <v>15.38</v>
      </c>
      <c r="I84">
        <v>15.5</v>
      </c>
      <c r="J84">
        <v>15.57</v>
      </c>
      <c r="K84">
        <v>15.65</v>
      </c>
      <c r="L84">
        <v>15.72</v>
      </c>
      <c r="M84">
        <v>15.79</v>
      </c>
      <c r="N84">
        <v>15.82</v>
      </c>
      <c r="O84">
        <v>15.87</v>
      </c>
      <c r="P84">
        <v>15.9</v>
      </c>
      <c r="Q84">
        <v>15.98</v>
      </c>
      <c r="R84">
        <v>16.09</v>
      </c>
      <c r="S84">
        <v>16.14</v>
      </c>
      <c r="T84">
        <v>16.19</v>
      </c>
      <c r="U84">
        <v>16.22</v>
      </c>
      <c r="V84">
        <v>16.22</v>
      </c>
      <c r="W84">
        <v>16.27</v>
      </c>
      <c r="X84">
        <v>16.28</v>
      </c>
      <c r="Y84">
        <v>16.3</v>
      </c>
      <c r="Z84">
        <v>16.28</v>
      </c>
      <c r="AA84">
        <v>16.27</v>
      </c>
      <c r="AB84">
        <v>408.62</v>
      </c>
    </row>
    <row r="85" spans="1:28" ht="15">
      <c r="A85" t="s">
        <v>348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</row>
    <row r="86" spans="1:28" ht="15">
      <c r="A86" t="s">
        <v>369</v>
      </c>
      <c r="B86">
        <v>1.14</v>
      </c>
      <c r="C86">
        <v>1.17</v>
      </c>
      <c r="D86">
        <v>1.18</v>
      </c>
      <c r="E86">
        <v>1.17</v>
      </c>
      <c r="F86">
        <v>1.19</v>
      </c>
      <c r="G86">
        <v>1.21</v>
      </c>
      <c r="H86">
        <v>1.21</v>
      </c>
      <c r="I86">
        <v>1.22</v>
      </c>
      <c r="J86">
        <v>1.22</v>
      </c>
      <c r="K86">
        <v>1.22</v>
      </c>
      <c r="L86">
        <v>1.22</v>
      </c>
      <c r="M86">
        <v>1.23</v>
      </c>
      <c r="N86">
        <v>1.23</v>
      </c>
      <c r="O86">
        <v>1.23</v>
      </c>
      <c r="P86">
        <v>1.22</v>
      </c>
      <c r="Q86">
        <v>1.25</v>
      </c>
      <c r="R86">
        <v>1.28</v>
      </c>
      <c r="S86">
        <v>1.29</v>
      </c>
      <c r="T86">
        <v>1.28</v>
      </c>
      <c r="U86">
        <v>1.28</v>
      </c>
      <c r="V86">
        <v>1.27</v>
      </c>
      <c r="W86">
        <v>1.28</v>
      </c>
      <c r="X86">
        <v>1.28</v>
      </c>
      <c r="Y86">
        <v>1.27</v>
      </c>
      <c r="Z86">
        <v>1.27</v>
      </c>
      <c r="AA86">
        <v>1.27</v>
      </c>
      <c r="AB86">
        <v>32.08</v>
      </c>
    </row>
    <row r="87" spans="1:28" ht="15">
      <c r="A87" t="s">
        <v>382</v>
      </c>
      <c r="B87">
        <v>0.6</v>
      </c>
      <c r="C87">
        <v>0.59</v>
      </c>
      <c r="D87">
        <v>0.63</v>
      </c>
      <c r="E87">
        <v>0.62</v>
      </c>
      <c r="F87">
        <v>0.63</v>
      </c>
      <c r="G87">
        <v>0.64</v>
      </c>
      <c r="H87">
        <v>0.64</v>
      </c>
      <c r="I87">
        <v>0.65</v>
      </c>
      <c r="J87">
        <v>0.65</v>
      </c>
      <c r="K87">
        <v>0.65</v>
      </c>
      <c r="L87">
        <v>0.66</v>
      </c>
      <c r="M87">
        <v>0.66</v>
      </c>
      <c r="N87">
        <v>0.66</v>
      </c>
      <c r="O87">
        <v>0.66</v>
      </c>
      <c r="P87">
        <v>0.66</v>
      </c>
      <c r="Q87">
        <v>0.69</v>
      </c>
      <c r="R87">
        <v>0.72</v>
      </c>
      <c r="S87">
        <v>0.72</v>
      </c>
      <c r="T87">
        <v>0.72</v>
      </c>
      <c r="U87">
        <v>0.72</v>
      </c>
      <c r="V87">
        <v>0.72</v>
      </c>
      <c r="W87">
        <v>0.72</v>
      </c>
      <c r="X87">
        <v>0.72</v>
      </c>
      <c r="Y87">
        <v>0.72</v>
      </c>
      <c r="Z87">
        <v>0.72</v>
      </c>
      <c r="AA87">
        <v>0.72</v>
      </c>
      <c r="AB87">
        <v>17.49</v>
      </c>
    </row>
    <row r="88" spans="1:28" ht="15">
      <c r="A88" t="s">
        <v>339</v>
      </c>
      <c r="B88">
        <v>16.61</v>
      </c>
      <c r="C88">
        <v>15.88</v>
      </c>
      <c r="D88">
        <v>16.61</v>
      </c>
      <c r="E88">
        <v>16.78</v>
      </c>
      <c r="F88">
        <v>17.04</v>
      </c>
      <c r="G88">
        <v>17.04</v>
      </c>
      <c r="H88">
        <v>17.24</v>
      </c>
      <c r="I88">
        <v>17.37</v>
      </c>
      <c r="J88">
        <v>17.44</v>
      </c>
      <c r="K88">
        <v>17.52</v>
      </c>
      <c r="L88">
        <v>17.6</v>
      </c>
      <c r="M88">
        <v>17.68</v>
      </c>
      <c r="N88">
        <v>17.71</v>
      </c>
      <c r="O88">
        <v>17.76</v>
      </c>
      <c r="P88">
        <v>17.78</v>
      </c>
      <c r="Q88">
        <v>17.93</v>
      </c>
      <c r="R88">
        <v>18.1</v>
      </c>
      <c r="S88">
        <v>18.15</v>
      </c>
      <c r="T88">
        <v>18.19</v>
      </c>
      <c r="U88">
        <v>18.22</v>
      </c>
      <c r="V88">
        <v>18.22</v>
      </c>
      <c r="W88">
        <v>18.27</v>
      </c>
      <c r="X88">
        <v>18.28</v>
      </c>
      <c r="Y88">
        <v>18.29</v>
      </c>
      <c r="Z88">
        <v>18.27</v>
      </c>
      <c r="AA88">
        <v>18.26</v>
      </c>
      <c r="AB88">
        <v>458.24</v>
      </c>
    </row>
    <row r="89" spans="1:28" ht="15">
      <c r="A89" t="s">
        <v>325</v>
      </c>
      <c r="B89">
        <v>0.62</v>
      </c>
      <c r="C89">
        <v>0.6</v>
      </c>
      <c r="D89">
        <v>0.61</v>
      </c>
      <c r="E89">
        <v>0.63</v>
      </c>
      <c r="F89">
        <v>0.61</v>
      </c>
      <c r="G89">
        <v>0.6</v>
      </c>
      <c r="H89">
        <v>0.59</v>
      </c>
      <c r="I89">
        <v>0.57</v>
      </c>
      <c r="J89">
        <v>0.55</v>
      </c>
      <c r="K89">
        <v>0.54</v>
      </c>
      <c r="L89">
        <v>0.54</v>
      </c>
      <c r="M89">
        <v>0.54</v>
      </c>
      <c r="N89">
        <v>0.54</v>
      </c>
      <c r="O89">
        <v>0.54</v>
      </c>
      <c r="P89">
        <v>0.54</v>
      </c>
      <c r="Q89">
        <v>0.54</v>
      </c>
      <c r="R89">
        <v>0.54</v>
      </c>
      <c r="S89">
        <v>0.53</v>
      </c>
      <c r="T89">
        <v>0.53</v>
      </c>
      <c r="U89">
        <v>0.53</v>
      </c>
      <c r="V89">
        <v>0.52</v>
      </c>
      <c r="W89">
        <v>0.52</v>
      </c>
      <c r="X89">
        <v>0.51</v>
      </c>
      <c r="Y89">
        <v>0.5</v>
      </c>
      <c r="Z89">
        <v>0.49</v>
      </c>
      <c r="AA89">
        <v>0.48</v>
      </c>
      <c r="AB89">
        <v>14.31</v>
      </c>
    </row>
    <row r="90" spans="1:28" ht="15">
      <c r="A90" t="s">
        <v>383</v>
      </c>
      <c r="B90">
        <v>1.38</v>
      </c>
      <c r="C90">
        <v>1.35</v>
      </c>
      <c r="D90">
        <v>1.38</v>
      </c>
      <c r="E90">
        <v>1.45</v>
      </c>
      <c r="F90">
        <v>1.42</v>
      </c>
      <c r="G90">
        <v>1.4</v>
      </c>
      <c r="H90">
        <v>1.38</v>
      </c>
      <c r="I90">
        <v>1.35</v>
      </c>
      <c r="J90">
        <v>1.32</v>
      </c>
      <c r="K90">
        <v>1.31</v>
      </c>
      <c r="L90">
        <v>1.31</v>
      </c>
      <c r="M90">
        <v>1.31</v>
      </c>
      <c r="N90">
        <v>1.3</v>
      </c>
      <c r="O90">
        <v>1.3</v>
      </c>
      <c r="P90">
        <v>1.29</v>
      </c>
      <c r="Q90">
        <v>1.29</v>
      </c>
      <c r="R90">
        <v>1.29</v>
      </c>
      <c r="S90">
        <v>1.29</v>
      </c>
      <c r="T90">
        <v>1.29</v>
      </c>
      <c r="U90">
        <v>1.28</v>
      </c>
      <c r="V90">
        <v>1.28</v>
      </c>
      <c r="W90">
        <v>1.28</v>
      </c>
      <c r="X90">
        <v>1.28</v>
      </c>
      <c r="Y90">
        <v>1.28</v>
      </c>
      <c r="Z90">
        <v>1.27</v>
      </c>
      <c r="AA90">
        <v>1.27</v>
      </c>
      <c r="AB90">
        <v>34.35</v>
      </c>
    </row>
    <row r="91" spans="1:28" ht="15">
      <c r="A91" t="s">
        <v>349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0.12</v>
      </c>
      <c r="I91">
        <v>0.15</v>
      </c>
      <c r="J91">
        <v>0.1</v>
      </c>
      <c r="K91">
        <v>0.09</v>
      </c>
      <c r="L91">
        <v>0.13</v>
      </c>
      <c r="M91">
        <v>0.18</v>
      </c>
      <c r="N91">
        <v>0.25</v>
      </c>
      <c r="O91">
        <v>0.33</v>
      </c>
      <c r="P91">
        <v>0.34</v>
      </c>
      <c r="Q91">
        <v>0.34</v>
      </c>
      <c r="R91">
        <v>0.37</v>
      </c>
      <c r="S91">
        <v>0.37</v>
      </c>
      <c r="T91">
        <v>0.39</v>
      </c>
      <c r="U91">
        <v>0.39</v>
      </c>
      <c r="V91">
        <v>0.39</v>
      </c>
      <c r="W91">
        <v>0.42</v>
      </c>
      <c r="X91">
        <v>0.45</v>
      </c>
      <c r="Y91">
        <v>0.51</v>
      </c>
      <c r="Z91">
        <v>0.55</v>
      </c>
      <c r="AA91">
        <v>0.55</v>
      </c>
      <c r="AB91">
        <v>6.42</v>
      </c>
    </row>
    <row r="92" spans="1:28" ht="15">
      <c r="A92" t="s">
        <v>370</v>
      </c>
      <c r="B92">
        <v>0.04</v>
      </c>
      <c r="C92">
        <v>0.06</v>
      </c>
      <c r="D92">
        <v>0.03</v>
      </c>
      <c r="E92">
        <v>0.07</v>
      </c>
      <c r="F92">
        <v>0.03</v>
      </c>
      <c r="G92">
        <v>0.03</v>
      </c>
      <c r="H92">
        <v>0.03</v>
      </c>
      <c r="I92">
        <v>0.03</v>
      </c>
      <c r="J92">
        <v>0.03</v>
      </c>
      <c r="K92">
        <v>0.03</v>
      </c>
      <c r="L92">
        <v>0.03</v>
      </c>
      <c r="M92">
        <v>0.03</v>
      </c>
      <c r="N92">
        <v>0.03</v>
      </c>
      <c r="O92">
        <v>0.03</v>
      </c>
      <c r="P92">
        <v>0.03</v>
      </c>
      <c r="Q92">
        <v>0.04</v>
      </c>
      <c r="R92">
        <v>0.04</v>
      </c>
      <c r="S92">
        <v>0.04</v>
      </c>
      <c r="T92">
        <v>0.04</v>
      </c>
      <c r="U92">
        <v>0.04</v>
      </c>
      <c r="V92">
        <v>0.04</v>
      </c>
      <c r="W92">
        <v>0.04</v>
      </c>
      <c r="X92">
        <v>0.04</v>
      </c>
      <c r="Y92">
        <v>0.04</v>
      </c>
      <c r="Z92">
        <v>0.04</v>
      </c>
      <c r="AA92">
        <v>0.04</v>
      </c>
      <c r="AB92">
        <v>0.97</v>
      </c>
    </row>
    <row r="93" spans="1:28" ht="15">
      <c r="A93" t="s">
        <v>341</v>
      </c>
      <c r="B93">
        <v>2.04</v>
      </c>
      <c r="C93">
        <v>2.02</v>
      </c>
      <c r="D93">
        <v>2.02</v>
      </c>
      <c r="E93">
        <v>2.15</v>
      </c>
      <c r="F93">
        <v>2.06</v>
      </c>
      <c r="G93">
        <v>2.03</v>
      </c>
      <c r="H93">
        <v>2.11</v>
      </c>
      <c r="I93">
        <v>2.1</v>
      </c>
      <c r="J93">
        <v>2</v>
      </c>
      <c r="K93">
        <v>1.98</v>
      </c>
      <c r="L93">
        <v>2.01</v>
      </c>
      <c r="M93">
        <v>2.06</v>
      </c>
      <c r="N93">
        <v>2.12</v>
      </c>
      <c r="O93">
        <v>2.2</v>
      </c>
      <c r="P93">
        <v>2.2</v>
      </c>
      <c r="Q93">
        <v>2.21</v>
      </c>
      <c r="R93">
        <v>2.23</v>
      </c>
      <c r="S93">
        <v>2.23</v>
      </c>
      <c r="T93">
        <v>2.25</v>
      </c>
      <c r="U93">
        <v>2.24</v>
      </c>
      <c r="V93">
        <v>2.23</v>
      </c>
      <c r="W93">
        <v>2.26</v>
      </c>
      <c r="X93">
        <v>2.28</v>
      </c>
      <c r="Y93">
        <v>2.33</v>
      </c>
      <c r="Z93">
        <v>2.36</v>
      </c>
      <c r="AA93">
        <v>2.35</v>
      </c>
      <c r="AB93">
        <v>56.0699999999999</v>
      </c>
    </row>
    <row r="94" spans="1:28" ht="15">
      <c r="A94" t="s">
        <v>350</v>
      </c>
      <c r="B94">
        <v>0.24</v>
      </c>
      <c r="C94">
        <v>0.3</v>
      </c>
      <c r="D94">
        <v>0.4</v>
      </c>
      <c r="E94">
        <v>0.69</v>
      </c>
      <c r="F94">
        <v>0.54</v>
      </c>
      <c r="G94">
        <v>0.67</v>
      </c>
      <c r="H94">
        <v>0.71</v>
      </c>
      <c r="I94">
        <v>0.74</v>
      </c>
      <c r="J94">
        <v>0.85</v>
      </c>
      <c r="K94">
        <v>0.92</v>
      </c>
      <c r="L94">
        <v>1</v>
      </c>
      <c r="M94">
        <v>1.05</v>
      </c>
      <c r="N94">
        <v>1.13</v>
      </c>
      <c r="O94">
        <v>1.2</v>
      </c>
      <c r="P94">
        <v>1.32</v>
      </c>
      <c r="Q94">
        <v>1.49</v>
      </c>
      <c r="R94">
        <v>1.8</v>
      </c>
      <c r="S94">
        <v>2.14</v>
      </c>
      <c r="T94">
        <v>2.16</v>
      </c>
      <c r="U94">
        <v>2.22</v>
      </c>
      <c r="V94">
        <v>2.28</v>
      </c>
      <c r="W94">
        <v>2.32</v>
      </c>
      <c r="X94">
        <v>2.32</v>
      </c>
      <c r="Y94">
        <v>2.32</v>
      </c>
      <c r="Z94">
        <v>2.31</v>
      </c>
      <c r="AA94">
        <v>2.31</v>
      </c>
      <c r="AB94">
        <v>35.43</v>
      </c>
    </row>
    <row r="95" spans="1:28" ht="15">
      <c r="A95" t="s">
        <v>384</v>
      </c>
      <c r="B95">
        <v>2.22</v>
      </c>
      <c r="C95">
        <v>2.23</v>
      </c>
      <c r="D95">
        <v>2.33</v>
      </c>
      <c r="E95">
        <v>2.4</v>
      </c>
      <c r="F95">
        <v>2.21</v>
      </c>
      <c r="G95">
        <v>2.23</v>
      </c>
      <c r="H95">
        <v>2.26</v>
      </c>
      <c r="I95">
        <v>2.27</v>
      </c>
      <c r="J95">
        <v>2.27</v>
      </c>
      <c r="K95">
        <v>2.28</v>
      </c>
      <c r="L95">
        <v>2.29</v>
      </c>
      <c r="M95">
        <v>2.31</v>
      </c>
      <c r="N95">
        <v>2.32</v>
      </c>
      <c r="O95">
        <v>2.34</v>
      </c>
      <c r="P95">
        <v>2.35</v>
      </c>
      <c r="Q95">
        <v>2.37</v>
      </c>
      <c r="R95">
        <v>2.38</v>
      </c>
      <c r="S95">
        <v>2.4</v>
      </c>
      <c r="T95">
        <v>2.41</v>
      </c>
      <c r="U95">
        <v>2.43</v>
      </c>
      <c r="V95">
        <v>2.45</v>
      </c>
      <c r="W95">
        <v>2.47</v>
      </c>
      <c r="X95">
        <v>2.48</v>
      </c>
      <c r="Y95">
        <v>2.5</v>
      </c>
      <c r="Z95">
        <v>2.51</v>
      </c>
      <c r="AA95">
        <v>2.52</v>
      </c>
      <c r="AB95">
        <v>61.23</v>
      </c>
    </row>
    <row r="96" spans="1:28" ht="15">
      <c r="A96" t="s">
        <v>329</v>
      </c>
      <c r="B96">
        <v>12.49</v>
      </c>
      <c r="C96">
        <v>12.49</v>
      </c>
      <c r="D96">
        <v>12.77</v>
      </c>
      <c r="E96">
        <v>12.87</v>
      </c>
      <c r="F96">
        <v>12.99</v>
      </c>
      <c r="G96">
        <v>13.2</v>
      </c>
      <c r="H96">
        <v>13.4</v>
      </c>
      <c r="I96">
        <v>13.57</v>
      </c>
      <c r="J96">
        <v>13.58</v>
      </c>
      <c r="K96">
        <v>13.7</v>
      </c>
      <c r="L96">
        <v>13.85</v>
      </c>
      <c r="M96">
        <v>14.02</v>
      </c>
      <c r="N96">
        <v>14.15</v>
      </c>
      <c r="O96">
        <v>14.29</v>
      </c>
      <c r="P96">
        <v>14.42</v>
      </c>
      <c r="Q96">
        <v>14.54</v>
      </c>
      <c r="R96">
        <v>14.66</v>
      </c>
      <c r="S96">
        <v>14.81</v>
      </c>
      <c r="T96">
        <v>14.95</v>
      </c>
      <c r="U96">
        <v>15.11</v>
      </c>
      <c r="V96">
        <v>15.26</v>
      </c>
      <c r="W96">
        <v>15.42</v>
      </c>
      <c r="X96">
        <v>15.59</v>
      </c>
      <c r="Y96">
        <v>15.75</v>
      </c>
      <c r="Z96">
        <v>15.89</v>
      </c>
      <c r="AA96">
        <v>16.05</v>
      </c>
      <c r="AB96">
        <v>369.82</v>
      </c>
    </row>
    <row r="97" spans="1:28" ht="15">
      <c r="A97" t="s">
        <v>344</v>
      </c>
      <c r="B97">
        <v>72.8199999999999</v>
      </c>
      <c r="C97">
        <v>72.3199999999999</v>
      </c>
      <c r="D97">
        <v>73.77</v>
      </c>
      <c r="E97">
        <v>74.64</v>
      </c>
      <c r="F97">
        <v>74.25</v>
      </c>
      <c r="G97">
        <v>75.08</v>
      </c>
      <c r="H97">
        <v>76.03</v>
      </c>
      <c r="I97">
        <v>76.69</v>
      </c>
      <c r="J97">
        <v>76.95</v>
      </c>
      <c r="K97">
        <v>77.41</v>
      </c>
      <c r="L97">
        <v>77.99</v>
      </c>
      <c r="M97">
        <v>78.56</v>
      </c>
      <c r="N97">
        <v>78.9599999999999</v>
      </c>
      <c r="O97">
        <v>79.39</v>
      </c>
      <c r="P97">
        <v>79.7099999999999</v>
      </c>
      <c r="Q97">
        <v>80.18</v>
      </c>
      <c r="R97">
        <v>80.91</v>
      </c>
      <c r="S97">
        <v>81.55</v>
      </c>
      <c r="T97">
        <v>81.88</v>
      </c>
      <c r="U97">
        <v>82.27</v>
      </c>
      <c r="V97">
        <v>82.61</v>
      </c>
      <c r="W97">
        <v>83.0999999999999</v>
      </c>
      <c r="X97">
        <v>83.56</v>
      </c>
      <c r="Y97">
        <v>84.03</v>
      </c>
      <c r="Z97">
        <v>84.4</v>
      </c>
      <c r="AA97">
        <v>84.86</v>
      </c>
      <c r="AB97">
        <v>2053.92</v>
      </c>
    </row>
    <row r="98" spans="1:28" ht="15">
      <c r="A98" t="s">
        <v>345</v>
      </c>
      <c r="B98">
        <v>27.26</v>
      </c>
      <c r="C98">
        <v>27.19</v>
      </c>
      <c r="D98">
        <v>27.63</v>
      </c>
      <c r="E98">
        <v>27.71</v>
      </c>
      <c r="F98">
        <v>27.93</v>
      </c>
      <c r="G98">
        <v>28.26</v>
      </c>
      <c r="H98">
        <v>28.58</v>
      </c>
      <c r="I98">
        <v>28.85</v>
      </c>
      <c r="J98">
        <v>28.85</v>
      </c>
      <c r="K98">
        <v>29.05</v>
      </c>
      <c r="L98">
        <v>29.27</v>
      </c>
      <c r="M98">
        <v>29.54</v>
      </c>
      <c r="N98">
        <v>29.79</v>
      </c>
      <c r="O98">
        <v>30.09</v>
      </c>
      <c r="P98">
        <v>30.37</v>
      </c>
      <c r="Q98">
        <v>30.67</v>
      </c>
      <c r="R98">
        <v>30.87</v>
      </c>
      <c r="S98">
        <v>31.09</v>
      </c>
      <c r="T98">
        <v>31.36</v>
      </c>
      <c r="U98">
        <v>31.66</v>
      </c>
      <c r="V98">
        <v>31.93</v>
      </c>
      <c r="W98">
        <v>32.2</v>
      </c>
      <c r="X98">
        <v>32.48</v>
      </c>
      <c r="Y98">
        <v>32.75</v>
      </c>
      <c r="Z98">
        <v>32.93</v>
      </c>
      <c r="AA98">
        <v>33.16</v>
      </c>
      <c r="AB98">
        <v>781.469999999999</v>
      </c>
    </row>
    <row r="99" spans="1:28" ht="15">
      <c r="A99" t="s">
        <v>314</v>
      </c>
      <c r="B99">
        <v>100.08</v>
      </c>
      <c r="C99">
        <v>99.52</v>
      </c>
      <c r="D99">
        <v>101.4</v>
      </c>
      <c r="E99">
        <v>102.34</v>
      </c>
      <c r="F99">
        <v>102.18</v>
      </c>
      <c r="G99">
        <v>103.34</v>
      </c>
      <c r="H99">
        <v>104.61</v>
      </c>
      <c r="I99">
        <v>105.53</v>
      </c>
      <c r="J99">
        <v>105.81</v>
      </c>
      <c r="K99">
        <v>106.46</v>
      </c>
      <c r="L99">
        <v>107.26</v>
      </c>
      <c r="M99">
        <v>108.1</v>
      </c>
      <c r="N99">
        <v>108.75</v>
      </c>
      <c r="O99">
        <v>109.48</v>
      </c>
      <c r="P99">
        <v>110.08</v>
      </c>
      <c r="Q99">
        <v>110.85</v>
      </c>
      <c r="R99">
        <v>111.78</v>
      </c>
      <c r="S99">
        <v>112.64</v>
      </c>
      <c r="T99">
        <v>113.24</v>
      </c>
      <c r="U99">
        <v>113.92</v>
      </c>
      <c r="V99">
        <v>114.54</v>
      </c>
      <c r="W99">
        <v>115.3</v>
      </c>
      <c r="X99">
        <v>116.04</v>
      </c>
      <c r="Y99">
        <v>116.79</v>
      </c>
      <c r="Z99">
        <v>117.33</v>
      </c>
      <c r="AA99">
        <v>118.01</v>
      </c>
      <c r="AB99">
        <v>2835.38</v>
      </c>
    </row>
    <row r="100" spans="1:28" ht="15">
      <c r="A100" t="s">
        <v>315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</row>
    <row r="101" spans="1:28" ht="15">
      <c r="A101" t="s">
        <v>385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</row>
    <row r="102" spans="1:28" ht="15">
      <c r="A102" t="s">
        <v>319</v>
      </c>
      <c r="B102">
        <v>0.21</v>
      </c>
      <c r="C102">
        <v>0.18</v>
      </c>
      <c r="D102">
        <v>0.17</v>
      </c>
      <c r="E102">
        <v>0.17</v>
      </c>
      <c r="F102">
        <v>0.17</v>
      </c>
      <c r="G102">
        <v>0.18</v>
      </c>
      <c r="H102">
        <v>0.18</v>
      </c>
      <c r="I102">
        <v>0.18</v>
      </c>
      <c r="J102">
        <v>0.18</v>
      </c>
      <c r="K102">
        <v>0.18</v>
      </c>
      <c r="L102">
        <v>0.18</v>
      </c>
      <c r="M102">
        <v>0.18</v>
      </c>
      <c r="N102">
        <v>0.18</v>
      </c>
      <c r="O102">
        <v>0.19</v>
      </c>
      <c r="P102">
        <v>0.19</v>
      </c>
      <c r="Q102">
        <v>0.2</v>
      </c>
      <c r="R102">
        <v>0.2</v>
      </c>
      <c r="S102">
        <v>0.21</v>
      </c>
      <c r="T102">
        <v>0.21</v>
      </c>
      <c r="U102">
        <v>0.21</v>
      </c>
      <c r="V102">
        <v>0.21</v>
      </c>
      <c r="W102">
        <v>0.22</v>
      </c>
      <c r="X102">
        <v>0.22</v>
      </c>
      <c r="Y102">
        <v>0.22</v>
      </c>
      <c r="Z102">
        <v>0.23</v>
      </c>
      <c r="AA102">
        <v>0.23</v>
      </c>
      <c r="AB102">
        <v>5.08</v>
      </c>
    </row>
    <row r="103" spans="1:28" ht="15">
      <c r="A103" t="s">
        <v>320</v>
      </c>
      <c r="B103">
        <v>1.03</v>
      </c>
      <c r="C103">
        <v>0.46</v>
      </c>
      <c r="D103">
        <v>0.38</v>
      </c>
      <c r="E103">
        <v>0.37</v>
      </c>
      <c r="F103">
        <v>0.38</v>
      </c>
      <c r="G103">
        <v>0.38</v>
      </c>
      <c r="H103">
        <v>0.38</v>
      </c>
      <c r="I103">
        <v>0.38</v>
      </c>
      <c r="J103">
        <v>0.38</v>
      </c>
      <c r="K103">
        <v>0.38</v>
      </c>
      <c r="L103">
        <v>0.39</v>
      </c>
      <c r="M103">
        <v>0.39</v>
      </c>
      <c r="N103">
        <v>0.39</v>
      </c>
      <c r="O103">
        <v>0.39</v>
      </c>
      <c r="P103">
        <v>0.39</v>
      </c>
      <c r="Q103">
        <v>0.39</v>
      </c>
      <c r="R103">
        <v>0.39</v>
      </c>
      <c r="S103">
        <v>0.39</v>
      </c>
      <c r="T103">
        <v>0.39</v>
      </c>
      <c r="U103">
        <v>0.39</v>
      </c>
      <c r="V103">
        <v>0.4</v>
      </c>
      <c r="W103">
        <v>0.4</v>
      </c>
      <c r="X103">
        <v>0.4</v>
      </c>
      <c r="Y103">
        <v>0.4</v>
      </c>
      <c r="Z103">
        <v>0.4</v>
      </c>
      <c r="AA103">
        <v>0.4</v>
      </c>
      <c r="AB103">
        <v>10.82</v>
      </c>
    </row>
    <row r="104" spans="1:28" ht="15">
      <c r="A104" t="s">
        <v>360</v>
      </c>
      <c r="B104">
        <v>1.24</v>
      </c>
      <c r="C104">
        <v>0.64</v>
      </c>
      <c r="D104">
        <v>0.55</v>
      </c>
      <c r="E104">
        <v>0.54</v>
      </c>
      <c r="F104">
        <v>0.55</v>
      </c>
      <c r="G104">
        <v>0.56</v>
      </c>
      <c r="H104">
        <v>0.56</v>
      </c>
      <c r="I104">
        <v>0.57</v>
      </c>
      <c r="J104">
        <v>0.57</v>
      </c>
      <c r="K104">
        <v>0.56</v>
      </c>
      <c r="L104">
        <v>0.57</v>
      </c>
      <c r="M104">
        <v>0.57</v>
      </c>
      <c r="N104">
        <v>0.57</v>
      </c>
      <c r="O104">
        <v>0.57</v>
      </c>
      <c r="P104">
        <v>0.58</v>
      </c>
      <c r="Q104">
        <v>0.59</v>
      </c>
      <c r="R104">
        <v>0.59</v>
      </c>
      <c r="S104">
        <v>0.6</v>
      </c>
      <c r="T104">
        <v>0.6</v>
      </c>
      <c r="U104">
        <v>0.61</v>
      </c>
      <c r="V104">
        <v>0.61</v>
      </c>
      <c r="W104">
        <v>0.61</v>
      </c>
      <c r="X104">
        <v>0.62</v>
      </c>
      <c r="Y104">
        <v>0.62</v>
      </c>
      <c r="Z104">
        <v>0.63</v>
      </c>
      <c r="AA104">
        <v>0.63</v>
      </c>
      <c r="AB104">
        <v>15.91</v>
      </c>
    </row>
    <row r="105" spans="1:28" ht="15">
      <c r="A105" t="s">
        <v>361</v>
      </c>
      <c r="B105">
        <v>6.04</v>
      </c>
      <c r="C105">
        <v>6.42</v>
      </c>
      <c r="D105">
        <v>6.97</v>
      </c>
      <c r="E105">
        <v>7.02</v>
      </c>
      <c r="F105">
        <v>6.96</v>
      </c>
      <c r="G105">
        <v>6.89</v>
      </c>
      <c r="H105">
        <v>6.82</v>
      </c>
      <c r="I105">
        <v>6.86</v>
      </c>
      <c r="J105">
        <v>6.6</v>
      </c>
      <c r="K105">
        <v>6.59</v>
      </c>
      <c r="L105">
        <v>6.75</v>
      </c>
      <c r="M105">
        <v>6.85</v>
      </c>
      <c r="N105">
        <v>6.77</v>
      </c>
      <c r="O105">
        <v>6.55</v>
      </c>
      <c r="P105">
        <v>6.33</v>
      </c>
      <c r="Q105">
        <v>6.09</v>
      </c>
      <c r="R105">
        <v>5.93</v>
      </c>
      <c r="S105">
        <v>5.83</v>
      </c>
      <c r="T105">
        <v>5.68</v>
      </c>
      <c r="U105">
        <v>5.56</v>
      </c>
      <c r="V105">
        <v>5.45</v>
      </c>
      <c r="W105">
        <v>5.4</v>
      </c>
      <c r="X105">
        <v>5.36</v>
      </c>
      <c r="Y105">
        <v>5.31</v>
      </c>
      <c r="Z105">
        <v>5.18</v>
      </c>
      <c r="AA105">
        <v>5.13</v>
      </c>
      <c r="AB105">
        <v>161.34</v>
      </c>
    </row>
    <row r="106" spans="1:28" ht="15">
      <c r="A106" t="s">
        <v>386</v>
      </c>
      <c r="B106">
        <v>20.74</v>
      </c>
      <c r="C106">
        <v>20.48</v>
      </c>
      <c r="D106">
        <v>20.68</v>
      </c>
      <c r="E106">
        <v>20.58</v>
      </c>
      <c r="F106">
        <v>20.8</v>
      </c>
      <c r="G106">
        <v>21.01</v>
      </c>
      <c r="H106">
        <v>21.42</v>
      </c>
      <c r="I106">
        <v>21.67</v>
      </c>
      <c r="J106">
        <v>21.82</v>
      </c>
      <c r="K106">
        <v>22.04</v>
      </c>
      <c r="L106">
        <v>22.18</v>
      </c>
      <c r="M106">
        <v>22.36</v>
      </c>
      <c r="N106">
        <v>22.66</v>
      </c>
      <c r="O106">
        <v>23.07</v>
      </c>
      <c r="P106">
        <v>23.39</v>
      </c>
      <c r="Q106">
        <v>23.67</v>
      </c>
      <c r="R106">
        <v>24.06</v>
      </c>
      <c r="S106">
        <v>24.38</v>
      </c>
      <c r="T106">
        <v>24.76</v>
      </c>
      <c r="U106">
        <v>25.17</v>
      </c>
      <c r="V106">
        <v>25.51</v>
      </c>
      <c r="W106">
        <v>25.86</v>
      </c>
      <c r="X106">
        <v>26.25</v>
      </c>
      <c r="Y106">
        <v>26.63</v>
      </c>
      <c r="Z106">
        <v>27.02</v>
      </c>
      <c r="AA106">
        <v>27.55</v>
      </c>
      <c r="AB106">
        <v>605.759999999999</v>
      </c>
    </row>
    <row r="107" spans="1:28" ht="15">
      <c r="A107" t="s">
        <v>387</v>
      </c>
      <c r="B107">
        <v>8.16</v>
      </c>
      <c r="C107">
        <v>8.21</v>
      </c>
      <c r="D107">
        <v>8.34</v>
      </c>
      <c r="E107">
        <v>8.34</v>
      </c>
      <c r="F107">
        <v>8.28999999999999</v>
      </c>
      <c r="G107">
        <v>8.31</v>
      </c>
      <c r="H107">
        <v>8.34</v>
      </c>
      <c r="I107">
        <v>8.35999999999999</v>
      </c>
      <c r="J107">
        <v>8.38</v>
      </c>
      <c r="K107">
        <v>8.4</v>
      </c>
      <c r="L107">
        <v>8.41</v>
      </c>
      <c r="M107">
        <v>8.44</v>
      </c>
      <c r="N107">
        <v>8.51</v>
      </c>
      <c r="O107">
        <v>8.64</v>
      </c>
      <c r="P107">
        <v>8.83</v>
      </c>
      <c r="Q107">
        <v>9.05</v>
      </c>
      <c r="R107">
        <v>9.10999999999999</v>
      </c>
      <c r="S107">
        <v>9.21</v>
      </c>
      <c r="T107">
        <v>9.3</v>
      </c>
      <c r="U107">
        <v>9.39</v>
      </c>
      <c r="V107">
        <v>9.5</v>
      </c>
      <c r="W107">
        <v>9.59</v>
      </c>
      <c r="X107">
        <v>9.65</v>
      </c>
      <c r="Y107">
        <v>9.66</v>
      </c>
      <c r="Z107">
        <v>9.68</v>
      </c>
      <c r="AA107">
        <v>9.57</v>
      </c>
      <c r="AB107">
        <v>229.67</v>
      </c>
    </row>
    <row r="108" spans="1:28" ht="15">
      <c r="A108" t="s">
        <v>388</v>
      </c>
      <c r="B108">
        <v>3.49</v>
      </c>
      <c r="C108">
        <v>3.74</v>
      </c>
      <c r="D108">
        <v>3.65</v>
      </c>
      <c r="E108">
        <v>3.89</v>
      </c>
      <c r="F108">
        <v>4.12</v>
      </c>
      <c r="G108">
        <v>4.53</v>
      </c>
      <c r="H108">
        <v>4.68</v>
      </c>
      <c r="I108">
        <v>4.78</v>
      </c>
      <c r="J108">
        <v>4.88</v>
      </c>
      <c r="K108">
        <v>4.96</v>
      </c>
      <c r="L108">
        <v>5.05</v>
      </c>
      <c r="M108">
        <v>5.16</v>
      </c>
      <c r="N108">
        <v>5.24</v>
      </c>
      <c r="O108">
        <v>5.37</v>
      </c>
      <c r="P108">
        <v>5.48</v>
      </c>
      <c r="Q108">
        <v>5.64</v>
      </c>
      <c r="R108">
        <v>5.67</v>
      </c>
      <c r="S108">
        <v>5.71</v>
      </c>
      <c r="T108">
        <v>5.79</v>
      </c>
      <c r="U108">
        <v>5.86</v>
      </c>
      <c r="V108">
        <v>5.94</v>
      </c>
      <c r="W108">
        <v>5.98</v>
      </c>
      <c r="X108">
        <v>6.01</v>
      </c>
      <c r="Y108">
        <v>6.1</v>
      </c>
      <c r="Z108">
        <v>6.12</v>
      </c>
      <c r="AA108">
        <v>6.13</v>
      </c>
      <c r="AB108">
        <v>133.97</v>
      </c>
    </row>
    <row r="109" spans="1:28" ht="15">
      <c r="A109" t="s">
        <v>389</v>
      </c>
      <c r="B109">
        <v>0.08</v>
      </c>
      <c r="C109">
        <v>0.06</v>
      </c>
      <c r="D109">
        <v>0.09</v>
      </c>
      <c r="E109">
        <v>0.09</v>
      </c>
      <c r="F109">
        <v>0.08</v>
      </c>
      <c r="G109">
        <v>0.05</v>
      </c>
      <c r="H109">
        <v>0.05</v>
      </c>
      <c r="I109">
        <v>0.06</v>
      </c>
      <c r="J109">
        <v>0.07</v>
      </c>
      <c r="K109">
        <v>0.06</v>
      </c>
      <c r="L109">
        <v>0.04</v>
      </c>
      <c r="M109">
        <v>0.04</v>
      </c>
      <c r="N109">
        <v>0.05</v>
      </c>
      <c r="O109">
        <v>0.05</v>
      </c>
      <c r="P109">
        <v>0.06</v>
      </c>
      <c r="Q109">
        <v>0.04</v>
      </c>
      <c r="R109">
        <v>0.05</v>
      </c>
      <c r="S109">
        <v>0.05</v>
      </c>
      <c r="T109">
        <v>0.05</v>
      </c>
      <c r="U109">
        <v>0.06</v>
      </c>
      <c r="V109">
        <v>0.05</v>
      </c>
      <c r="W109">
        <v>0.05</v>
      </c>
      <c r="X109">
        <v>0.05</v>
      </c>
      <c r="Y109">
        <v>0.05</v>
      </c>
      <c r="Z109">
        <v>0.07</v>
      </c>
      <c r="AA109">
        <v>0.08</v>
      </c>
      <c r="AB109">
        <v>1.53</v>
      </c>
    </row>
    <row r="110" spans="1:28" ht="15">
      <c r="A110" t="s">
        <v>390</v>
      </c>
      <c r="B110">
        <v>39.73</v>
      </c>
      <c r="C110">
        <v>39.68</v>
      </c>
      <c r="D110">
        <v>40.4</v>
      </c>
      <c r="E110">
        <v>40.58</v>
      </c>
      <c r="F110">
        <v>40.91</v>
      </c>
      <c r="G110">
        <v>41.46</v>
      </c>
      <c r="H110">
        <v>41.98</v>
      </c>
      <c r="I110">
        <v>42.42</v>
      </c>
      <c r="J110">
        <v>42.43</v>
      </c>
      <c r="K110">
        <v>42.75</v>
      </c>
      <c r="L110">
        <v>43.12</v>
      </c>
      <c r="M110">
        <v>43.55</v>
      </c>
      <c r="N110">
        <v>43.94</v>
      </c>
      <c r="O110">
        <v>44.38</v>
      </c>
      <c r="P110">
        <v>44.79</v>
      </c>
      <c r="Q110">
        <v>45.21</v>
      </c>
      <c r="R110">
        <v>45.53</v>
      </c>
      <c r="S110">
        <v>45.9</v>
      </c>
      <c r="T110">
        <v>46.31</v>
      </c>
      <c r="U110">
        <v>46.77</v>
      </c>
      <c r="V110">
        <v>47.19</v>
      </c>
      <c r="W110">
        <v>47.62</v>
      </c>
      <c r="X110">
        <v>48.07</v>
      </c>
      <c r="Y110">
        <v>48.51</v>
      </c>
      <c r="Z110">
        <v>48.82</v>
      </c>
      <c r="AA110">
        <v>49.21</v>
      </c>
      <c r="AB110">
        <v>1151.26</v>
      </c>
    </row>
    <row r="111" spans="1:28" ht="15">
      <c r="A111" t="s">
        <v>315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</row>
    <row r="112" spans="1:28" ht="15">
      <c r="A112" t="s">
        <v>391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</row>
    <row r="113" spans="1:28" ht="15">
      <c r="A113" t="s">
        <v>317</v>
      </c>
      <c r="B113">
        <v>2.68</v>
      </c>
      <c r="C113">
        <v>2.65</v>
      </c>
      <c r="D113">
        <v>2.72</v>
      </c>
      <c r="E113">
        <v>2.75</v>
      </c>
      <c r="F113">
        <v>2.73</v>
      </c>
      <c r="G113">
        <v>2.7</v>
      </c>
      <c r="H113">
        <v>2.69</v>
      </c>
      <c r="I113">
        <v>2.65</v>
      </c>
      <c r="J113">
        <v>2.61</v>
      </c>
      <c r="K113">
        <v>2.59</v>
      </c>
      <c r="L113">
        <v>2.57</v>
      </c>
      <c r="M113">
        <v>2.56</v>
      </c>
      <c r="N113">
        <v>2.53</v>
      </c>
      <c r="O113">
        <v>2.5</v>
      </c>
      <c r="P113">
        <v>2.48</v>
      </c>
      <c r="Q113">
        <v>2.45</v>
      </c>
      <c r="R113">
        <v>2.43</v>
      </c>
      <c r="S113">
        <v>2.42</v>
      </c>
      <c r="T113">
        <v>2.4</v>
      </c>
      <c r="U113">
        <v>2.39</v>
      </c>
      <c r="V113">
        <v>2.39</v>
      </c>
      <c r="W113">
        <v>2.39</v>
      </c>
      <c r="X113">
        <v>2.38</v>
      </c>
      <c r="Y113">
        <v>2.38</v>
      </c>
      <c r="Z113">
        <v>2.37</v>
      </c>
      <c r="AA113">
        <v>2.37</v>
      </c>
      <c r="AB113">
        <v>65.78</v>
      </c>
    </row>
    <row r="114" spans="1:28" ht="15">
      <c r="A114" t="s">
        <v>373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0.05</v>
      </c>
      <c r="L114">
        <v>0.18</v>
      </c>
      <c r="M114">
        <v>0.28</v>
      </c>
      <c r="N114">
        <v>0.39</v>
      </c>
      <c r="O114">
        <v>0.48</v>
      </c>
      <c r="P114">
        <v>0.74</v>
      </c>
      <c r="Q114">
        <v>0.97</v>
      </c>
      <c r="R114">
        <v>1.25</v>
      </c>
      <c r="S114">
        <v>1.64</v>
      </c>
      <c r="T114">
        <v>1.57</v>
      </c>
      <c r="U114">
        <v>1.52</v>
      </c>
      <c r="V114">
        <v>1.42</v>
      </c>
      <c r="W114">
        <v>1.37</v>
      </c>
      <c r="X114">
        <v>1.38</v>
      </c>
      <c r="Y114">
        <v>1.37</v>
      </c>
      <c r="Z114">
        <v>1.32</v>
      </c>
      <c r="AA114">
        <v>1.34</v>
      </c>
      <c r="AB114">
        <v>17.27</v>
      </c>
    </row>
    <row r="115" spans="1:28" ht="15">
      <c r="A115" t="s">
        <v>365</v>
      </c>
      <c r="B115">
        <v>17.44</v>
      </c>
      <c r="C115">
        <v>17.62</v>
      </c>
      <c r="D115">
        <v>17.74</v>
      </c>
      <c r="E115">
        <v>17.66</v>
      </c>
      <c r="F115">
        <v>17.63</v>
      </c>
      <c r="G115">
        <v>17.68</v>
      </c>
      <c r="H115">
        <v>17.71</v>
      </c>
      <c r="I115">
        <v>17.83</v>
      </c>
      <c r="J115">
        <v>17.93</v>
      </c>
      <c r="K115">
        <v>17.97</v>
      </c>
      <c r="L115">
        <v>17.89</v>
      </c>
      <c r="M115">
        <v>17.85</v>
      </c>
      <c r="N115">
        <v>17.75</v>
      </c>
      <c r="O115">
        <v>17.64</v>
      </c>
      <c r="P115">
        <v>17.33</v>
      </c>
      <c r="Q115">
        <v>16.99</v>
      </c>
      <c r="R115">
        <v>16.67</v>
      </c>
      <c r="S115">
        <v>16.21</v>
      </c>
      <c r="T115">
        <v>16.23</v>
      </c>
      <c r="U115">
        <v>16.23</v>
      </c>
      <c r="V115">
        <v>16.26</v>
      </c>
      <c r="W115">
        <v>16.3</v>
      </c>
      <c r="X115">
        <v>16.29</v>
      </c>
      <c r="Y115">
        <v>16.32</v>
      </c>
      <c r="Z115">
        <v>16.39</v>
      </c>
      <c r="AA115">
        <v>16.4</v>
      </c>
      <c r="AB115">
        <v>445.96</v>
      </c>
    </row>
    <row r="116" spans="1:28" ht="15">
      <c r="A116" t="s">
        <v>374</v>
      </c>
      <c r="B116">
        <v>3.22</v>
      </c>
      <c r="C116">
        <v>3.16</v>
      </c>
      <c r="D116">
        <v>3.19</v>
      </c>
      <c r="E116">
        <v>3.27</v>
      </c>
      <c r="F116">
        <v>3.34</v>
      </c>
      <c r="G116">
        <v>3.44</v>
      </c>
      <c r="H116">
        <v>3.55</v>
      </c>
      <c r="I116">
        <v>3.65</v>
      </c>
      <c r="J116">
        <v>3.7</v>
      </c>
      <c r="K116">
        <v>3.76</v>
      </c>
      <c r="L116">
        <v>3.82</v>
      </c>
      <c r="M116">
        <v>3.89</v>
      </c>
      <c r="N116">
        <v>3.96</v>
      </c>
      <c r="O116">
        <v>4.02</v>
      </c>
      <c r="P116">
        <v>4.09</v>
      </c>
      <c r="Q116">
        <v>4.15</v>
      </c>
      <c r="R116">
        <v>4.22</v>
      </c>
      <c r="S116">
        <v>4.28</v>
      </c>
      <c r="T116">
        <v>4.35</v>
      </c>
      <c r="U116">
        <v>4.41</v>
      </c>
      <c r="V116">
        <v>4.48</v>
      </c>
      <c r="W116">
        <v>4.54</v>
      </c>
      <c r="X116">
        <v>4.6</v>
      </c>
      <c r="Y116">
        <v>4.66</v>
      </c>
      <c r="Z116">
        <v>4.73</v>
      </c>
      <c r="AA116">
        <v>4.79</v>
      </c>
      <c r="AB116">
        <v>103.27</v>
      </c>
    </row>
    <row r="117" spans="1:28" ht="15">
      <c r="A117" t="s">
        <v>359</v>
      </c>
      <c r="B117">
        <v>0.14</v>
      </c>
      <c r="C117">
        <v>0.11</v>
      </c>
      <c r="D117">
        <v>0.12</v>
      </c>
      <c r="E117">
        <v>0.13</v>
      </c>
      <c r="F117">
        <v>0.12</v>
      </c>
      <c r="G117">
        <v>0.12</v>
      </c>
      <c r="H117">
        <v>0.12</v>
      </c>
      <c r="I117">
        <v>0.12</v>
      </c>
      <c r="J117">
        <v>0.12</v>
      </c>
      <c r="K117">
        <v>0.12</v>
      </c>
      <c r="L117">
        <v>0.12</v>
      </c>
      <c r="M117">
        <v>0.12</v>
      </c>
      <c r="N117">
        <v>0.12</v>
      </c>
      <c r="O117">
        <v>0.12</v>
      </c>
      <c r="P117">
        <v>0.12</v>
      </c>
      <c r="Q117">
        <v>0.13</v>
      </c>
      <c r="R117">
        <v>0.13</v>
      </c>
      <c r="S117">
        <v>0.13</v>
      </c>
      <c r="T117">
        <v>0.13</v>
      </c>
      <c r="U117">
        <v>0.13</v>
      </c>
      <c r="V117">
        <v>0.13</v>
      </c>
      <c r="W117">
        <v>0.13</v>
      </c>
      <c r="X117">
        <v>0.13</v>
      </c>
      <c r="Y117">
        <v>0.13</v>
      </c>
      <c r="Z117">
        <v>0.13</v>
      </c>
      <c r="AA117">
        <v>0.13</v>
      </c>
      <c r="AB117">
        <v>3.25</v>
      </c>
    </row>
    <row r="118" spans="1:28" ht="15">
      <c r="A118" t="s">
        <v>319</v>
      </c>
      <c r="B118">
        <v>8.76</v>
      </c>
      <c r="C118">
        <v>8.77</v>
      </c>
      <c r="D118">
        <v>8.96</v>
      </c>
      <c r="E118">
        <v>8.99</v>
      </c>
      <c r="F118">
        <v>8.96</v>
      </c>
      <c r="G118">
        <v>9.15</v>
      </c>
      <c r="H118">
        <v>9.35999999999999</v>
      </c>
      <c r="I118">
        <v>9.49</v>
      </c>
      <c r="J118">
        <v>9.55</v>
      </c>
      <c r="K118">
        <v>9.61999999999999</v>
      </c>
      <c r="L118">
        <v>9.73</v>
      </c>
      <c r="M118">
        <v>9.84</v>
      </c>
      <c r="N118">
        <v>9.92</v>
      </c>
      <c r="O118">
        <v>10</v>
      </c>
      <c r="P118">
        <v>10.09</v>
      </c>
      <c r="Q118">
        <v>10.2</v>
      </c>
      <c r="R118">
        <v>10.31</v>
      </c>
      <c r="S118">
        <v>10.42</v>
      </c>
      <c r="T118">
        <v>10.53</v>
      </c>
      <c r="U118">
        <v>10.66</v>
      </c>
      <c r="V118">
        <v>10.79</v>
      </c>
      <c r="W118">
        <v>10.93</v>
      </c>
      <c r="X118">
        <v>11.07</v>
      </c>
      <c r="Y118">
        <v>11.22</v>
      </c>
      <c r="Z118">
        <v>11.35</v>
      </c>
      <c r="AA118">
        <v>11.51</v>
      </c>
      <c r="AB118">
        <v>260.18</v>
      </c>
    </row>
    <row r="119" spans="1:28" ht="15">
      <c r="A119" t="s">
        <v>320</v>
      </c>
      <c r="B119">
        <v>2.26</v>
      </c>
      <c r="C119">
        <v>1.69</v>
      </c>
      <c r="D119">
        <v>1.68</v>
      </c>
      <c r="E119">
        <v>1.66</v>
      </c>
      <c r="F119">
        <v>1.64</v>
      </c>
      <c r="G119">
        <v>1.6</v>
      </c>
      <c r="H119">
        <v>1.58</v>
      </c>
      <c r="I119">
        <v>1.59</v>
      </c>
      <c r="J119">
        <v>1.57</v>
      </c>
      <c r="K119">
        <v>1.57</v>
      </c>
      <c r="L119">
        <v>1.59</v>
      </c>
      <c r="M119">
        <v>1.6</v>
      </c>
      <c r="N119">
        <v>1.59</v>
      </c>
      <c r="O119">
        <v>1.59</v>
      </c>
      <c r="P119">
        <v>1.58</v>
      </c>
      <c r="Q119">
        <v>1.58</v>
      </c>
      <c r="R119">
        <v>1.58</v>
      </c>
      <c r="S119">
        <v>1.59</v>
      </c>
      <c r="T119">
        <v>1.59</v>
      </c>
      <c r="U119">
        <v>1.59</v>
      </c>
      <c r="V119">
        <v>1.59</v>
      </c>
      <c r="W119">
        <v>1.59</v>
      </c>
      <c r="X119">
        <v>1.59</v>
      </c>
      <c r="Y119">
        <v>1.6</v>
      </c>
      <c r="Z119">
        <v>1.6</v>
      </c>
      <c r="AA119">
        <v>1.6</v>
      </c>
      <c r="AB119">
        <v>42.29</v>
      </c>
    </row>
    <row r="120" spans="1:28" ht="15">
      <c r="A120" t="s">
        <v>321</v>
      </c>
      <c r="B120">
        <v>1.41</v>
      </c>
      <c r="C120">
        <v>1.41</v>
      </c>
      <c r="D120">
        <v>1.28</v>
      </c>
      <c r="E120">
        <v>1.29</v>
      </c>
      <c r="F120">
        <v>1.32</v>
      </c>
      <c r="G120">
        <v>1.36</v>
      </c>
      <c r="H120">
        <v>1.4</v>
      </c>
      <c r="I120">
        <v>1.43</v>
      </c>
      <c r="J120">
        <v>1.46</v>
      </c>
      <c r="K120">
        <v>1.45</v>
      </c>
      <c r="L120">
        <v>1.45</v>
      </c>
      <c r="M120">
        <v>1.44</v>
      </c>
      <c r="N120">
        <v>1.43</v>
      </c>
      <c r="O120">
        <v>1.42</v>
      </c>
      <c r="P120">
        <v>1.4</v>
      </c>
      <c r="Q120">
        <v>1.39</v>
      </c>
      <c r="R120">
        <v>1.37</v>
      </c>
      <c r="S120">
        <v>1.36</v>
      </c>
      <c r="T120">
        <v>1.35</v>
      </c>
      <c r="U120">
        <v>1.34</v>
      </c>
      <c r="V120">
        <v>1.33</v>
      </c>
      <c r="W120">
        <v>1.33</v>
      </c>
      <c r="X120">
        <v>1.32</v>
      </c>
      <c r="Y120">
        <v>1.31</v>
      </c>
      <c r="Z120">
        <v>1.3</v>
      </c>
      <c r="AA120">
        <v>1.29</v>
      </c>
      <c r="AB120">
        <v>35.6399999999999</v>
      </c>
    </row>
    <row r="121" spans="1:28" ht="15">
      <c r="A121" t="s">
        <v>376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</row>
    <row r="122" spans="1:28" ht="15">
      <c r="A122" t="s">
        <v>381</v>
      </c>
      <c r="B122">
        <v>4.55</v>
      </c>
      <c r="C122">
        <v>4.64</v>
      </c>
      <c r="D122">
        <v>4.5</v>
      </c>
      <c r="E122">
        <v>4.54</v>
      </c>
      <c r="F122">
        <v>4.21</v>
      </c>
      <c r="G122">
        <v>4.4</v>
      </c>
      <c r="H122">
        <v>4.46</v>
      </c>
      <c r="I122">
        <v>4.45</v>
      </c>
      <c r="J122">
        <v>4.44</v>
      </c>
      <c r="K122">
        <v>4.44</v>
      </c>
      <c r="L122">
        <v>4.45</v>
      </c>
      <c r="M122">
        <v>4.44</v>
      </c>
      <c r="N122">
        <v>4.41</v>
      </c>
      <c r="O122">
        <v>4.41</v>
      </c>
      <c r="P122">
        <v>4.39</v>
      </c>
      <c r="Q122">
        <v>4.38</v>
      </c>
      <c r="R122">
        <v>4.37</v>
      </c>
      <c r="S122">
        <v>4.39</v>
      </c>
      <c r="T122">
        <v>4.37</v>
      </c>
      <c r="U122">
        <v>4.38</v>
      </c>
      <c r="V122">
        <v>4.41</v>
      </c>
      <c r="W122">
        <v>4.42</v>
      </c>
      <c r="X122">
        <v>4.47</v>
      </c>
      <c r="Y122">
        <v>4.49</v>
      </c>
      <c r="Z122">
        <v>4.51</v>
      </c>
      <c r="AA122">
        <v>4.56</v>
      </c>
      <c r="AB122">
        <v>115.48</v>
      </c>
    </row>
    <row r="123" spans="1:28" ht="15">
      <c r="A123" t="s">
        <v>360</v>
      </c>
      <c r="B123">
        <v>40.47</v>
      </c>
      <c r="C123">
        <v>40.06</v>
      </c>
      <c r="D123">
        <v>40.19</v>
      </c>
      <c r="E123">
        <v>40.29</v>
      </c>
      <c r="F123">
        <v>39.96</v>
      </c>
      <c r="G123">
        <v>40.46</v>
      </c>
      <c r="H123">
        <v>40.87</v>
      </c>
      <c r="I123">
        <v>41.21</v>
      </c>
      <c r="J123">
        <v>41.39</v>
      </c>
      <c r="K123">
        <v>41.57</v>
      </c>
      <c r="L123">
        <v>41.8</v>
      </c>
      <c r="M123">
        <v>42.01</v>
      </c>
      <c r="N123">
        <v>42.1</v>
      </c>
      <c r="O123">
        <v>42.18</v>
      </c>
      <c r="P123">
        <v>42.22</v>
      </c>
      <c r="Q123">
        <v>42.24</v>
      </c>
      <c r="R123">
        <v>42.33</v>
      </c>
      <c r="S123">
        <v>42.43</v>
      </c>
      <c r="T123">
        <v>42.52</v>
      </c>
      <c r="U123">
        <v>42.66</v>
      </c>
      <c r="V123">
        <v>42.78</v>
      </c>
      <c r="W123">
        <v>42.98</v>
      </c>
      <c r="X123">
        <v>43.24</v>
      </c>
      <c r="Y123">
        <v>43.47</v>
      </c>
      <c r="Z123">
        <v>43.69</v>
      </c>
      <c r="AA123">
        <v>43.99</v>
      </c>
      <c r="AB123">
        <v>1089.11</v>
      </c>
    </row>
    <row r="124" spans="1:28" ht="15">
      <c r="A124" t="s">
        <v>361</v>
      </c>
      <c r="B124">
        <v>20.9</v>
      </c>
      <c r="C124">
        <v>20.54</v>
      </c>
      <c r="D124">
        <v>21.76</v>
      </c>
      <c r="E124">
        <v>22.01</v>
      </c>
      <c r="F124">
        <v>22.17</v>
      </c>
      <c r="G124">
        <v>22.08</v>
      </c>
      <c r="H124">
        <v>22.2</v>
      </c>
      <c r="I124">
        <v>22.36</v>
      </c>
      <c r="J124">
        <v>22.17</v>
      </c>
      <c r="K124">
        <v>22.24</v>
      </c>
      <c r="L124">
        <v>22.47</v>
      </c>
      <c r="M124">
        <v>22.64</v>
      </c>
      <c r="N124">
        <v>22.58</v>
      </c>
      <c r="O124">
        <v>22.42</v>
      </c>
      <c r="P124">
        <v>22.23</v>
      </c>
      <c r="Q124">
        <v>22.07</v>
      </c>
      <c r="R124">
        <v>22.02</v>
      </c>
      <c r="S124">
        <v>21.97</v>
      </c>
      <c r="T124">
        <v>21.86</v>
      </c>
      <c r="U124">
        <v>21.78</v>
      </c>
      <c r="V124">
        <v>21.67</v>
      </c>
      <c r="W124">
        <v>21.67</v>
      </c>
      <c r="X124">
        <v>21.65</v>
      </c>
      <c r="Y124">
        <v>21.61</v>
      </c>
      <c r="Z124">
        <v>21.46</v>
      </c>
      <c r="AA124">
        <v>21.4</v>
      </c>
      <c r="AB124">
        <v>569.93</v>
      </c>
    </row>
    <row r="125" spans="1:28" ht="15">
      <c r="A125" t="s">
        <v>348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</row>
    <row r="126" spans="1:28" ht="15">
      <c r="A126" t="s">
        <v>369</v>
      </c>
      <c r="B126">
        <v>1.14</v>
      </c>
      <c r="C126">
        <v>1.17</v>
      </c>
      <c r="D126">
        <v>1.18</v>
      </c>
      <c r="E126">
        <v>1.17</v>
      </c>
      <c r="F126">
        <v>1.19</v>
      </c>
      <c r="G126">
        <v>1.21</v>
      </c>
      <c r="H126">
        <v>1.21</v>
      </c>
      <c r="I126">
        <v>1.22</v>
      </c>
      <c r="J126">
        <v>1.22</v>
      </c>
      <c r="K126">
        <v>1.22</v>
      </c>
      <c r="L126">
        <v>1.22</v>
      </c>
      <c r="M126">
        <v>1.23</v>
      </c>
      <c r="N126">
        <v>1.23</v>
      </c>
      <c r="O126">
        <v>1.23</v>
      </c>
      <c r="P126">
        <v>1.22</v>
      </c>
      <c r="Q126">
        <v>1.25</v>
      </c>
      <c r="R126">
        <v>1.28</v>
      </c>
      <c r="S126">
        <v>1.29</v>
      </c>
      <c r="T126">
        <v>1.28</v>
      </c>
      <c r="U126">
        <v>1.28</v>
      </c>
      <c r="V126">
        <v>1.27</v>
      </c>
      <c r="W126">
        <v>1.28</v>
      </c>
      <c r="X126">
        <v>1.28</v>
      </c>
      <c r="Y126">
        <v>1.27</v>
      </c>
      <c r="Z126">
        <v>1.27</v>
      </c>
      <c r="AA126">
        <v>1.27</v>
      </c>
      <c r="AB126">
        <v>32.08</v>
      </c>
    </row>
    <row r="127" spans="1:28" ht="15">
      <c r="A127" t="s">
        <v>382</v>
      </c>
      <c r="B127">
        <v>0.6</v>
      </c>
      <c r="C127">
        <v>0.59</v>
      </c>
      <c r="D127">
        <v>0.63</v>
      </c>
      <c r="E127">
        <v>0.62</v>
      </c>
      <c r="F127">
        <v>0.63</v>
      </c>
      <c r="G127">
        <v>0.64</v>
      </c>
      <c r="H127">
        <v>0.64</v>
      </c>
      <c r="I127">
        <v>0.65</v>
      </c>
      <c r="J127">
        <v>0.65</v>
      </c>
      <c r="K127">
        <v>0.65</v>
      </c>
      <c r="L127">
        <v>0.66</v>
      </c>
      <c r="M127">
        <v>0.66</v>
      </c>
      <c r="N127">
        <v>0.66</v>
      </c>
      <c r="O127">
        <v>0.66</v>
      </c>
      <c r="P127">
        <v>0.66</v>
      </c>
      <c r="Q127">
        <v>0.69</v>
      </c>
      <c r="R127">
        <v>0.72</v>
      </c>
      <c r="S127">
        <v>0.72</v>
      </c>
      <c r="T127">
        <v>0.72</v>
      </c>
      <c r="U127">
        <v>0.72</v>
      </c>
      <c r="V127">
        <v>0.72</v>
      </c>
      <c r="W127">
        <v>0.72</v>
      </c>
      <c r="X127">
        <v>0.72</v>
      </c>
      <c r="Y127">
        <v>0.72</v>
      </c>
      <c r="Z127">
        <v>0.72</v>
      </c>
      <c r="AA127">
        <v>0.72</v>
      </c>
      <c r="AB127">
        <v>17.49</v>
      </c>
    </row>
    <row r="128" spans="1:28" ht="15">
      <c r="A128" t="s">
        <v>339</v>
      </c>
      <c r="B128">
        <v>22.65</v>
      </c>
      <c r="C128">
        <v>22.3</v>
      </c>
      <c r="D128">
        <v>23.58</v>
      </c>
      <c r="E128">
        <v>23.79</v>
      </c>
      <c r="F128">
        <v>24</v>
      </c>
      <c r="G128">
        <v>23.93</v>
      </c>
      <c r="H128">
        <v>24.06</v>
      </c>
      <c r="I128">
        <v>24.23</v>
      </c>
      <c r="J128">
        <v>24.04</v>
      </c>
      <c r="K128">
        <v>24.11</v>
      </c>
      <c r="L128">
        <v>24.35</v>
      </c>
      <c r="M128">
        <v>24.53</v>
      </c>
      <c r="N128">
        <v>24.48</v>
      </c>
      <c r="O128">
        <v>24.31</v>
      </c>
      <c r="P128">
        <v>24.11</v>
      </c>
      <c r="Q128">
        <v>24.01</v>
      </c>
      <c r="R128">
        <v>24.02</v>
      </c>
      <c r="S128">
        <v>23.98</v>
      </c>
      <c r="T128">
        <v>23.86</v>
      </c>
      <c r="U128">
        <v>23.78</v>
      </c>
      <c r="V128">
        <v>23.66</v>
      </c>
      <c r="W128">
        <v>23.67</v>
      </c>
      <c r="X128">
        <v>23.64</v>
      </c>
      <c r="Y128">
        <v>23.6</v>
      </c>
      <c r="Z128">
        <v>23.44</v>
      </c>
      <c r="AA128">
        <v>23.39</v>
      </c>
      <c r="AB128">
        <v>619.52</v>
      </c>
    </row>
    <row r="129" spans="1:28" ht="15">
      <c r="A129" t="s">
        <v>325</v>
      </c>
      <c r="B129">
        <v>0.62</v>
      </c>
      <c r="C129">
        <v>0.6</v>
      </c>
      <c r="D129">
        <v>0.61</v>
      </c>
      <c r="E129">
        <v>0.63</v>
      </c>
      <c r="F129">
        <v>0.61</v>
      </c>
      <c r="G129">
        <v>0.6</v>
      </c>
      <c r="H129">
        <v>0.59</v>
      </c>
      <c r="I129">
        <v>0.57</v>
      </c>
      <c r="J129">
        <v>0.55</v>
      </c>
      <c r="K129">
        <v>0.54</v>
      </c>
      <c r="L129">
        <v>0.54</v>
      </c>
      <c r="M129">
        <v>0.54</v>
      </c>
      <c r="N129">
        <v>0.54</v>
      </c>
      <c r="O129">
        <v>0.54</v>
      </c>
      <c r="P129">
        <v>0.54</v>
      </c>
      <c r="Q129">
        <v>0.54</v>
      </c>
      <c r="R129">
        <v>0.54</v>
      </c>
      <c r="S129">
        <v>0.53</v>
      </c>
      <c r="T129">
        <v>0.53</v>
      </c>
      <c r="U129">
        <v>0.53</v>
      </c>
      <c r="V129">
        <v>0.52</v>
      </c>
      <c r="W129">
        <v>0.52</v>
      </c>
      <c r="X129">
        <v>0.51</v>
      </c>
      <c r="Y129">
        <v>0.5</v>
      </c>
      <c r="Z129">
        <v>0.49</v>
      </c>
      <c r="AA129">
        <v>0.48</v>
      </c>
      <c r="AB129">
        <v>14.31</v>
      </c>
    </row>
    <row r="130" spans="1:28" ht="15">
      <c r="A130" t="s">
        <v>383</v>
      </c>
      <c r="B130">
        <v>22.12</v>
      </c>
      <c r="C130">
        <v>21.83</v>
      </c>
      <c r="D130">
        <v>22.06</v>
      </c>
      <c r="E130">
        <v>22.03</v>
      </c>
      <c r="F130">
        <v>22.21</v>
      </c>
      <c r="G130">
        <v>22.41</v>
      </c>
      <c r="H130">
        <v>22.79</v>
      </c>
      <c r="I130">
        <v>23.02</v>
      </c>
      <c r="J130">
        <v>23.14</v>
      </c>
      <c r="K130">
        <v>23.36</v>
      </c>
      <c r="L130">
        <v>23.49</v>
      </c>
      <c r="M130">
        <v>23.67</v>
      </c>
      <c r="N130">
        <v>23.96</v>
      </c>
      <c r="O130">
        <v>24.36</v>
      </c>
      <c r="P130">
        <v>24.68</v>
      </c>
      <c r="Q130">
        <v>24.96</v>
      </c>
      <c r="R130">
        <v>25.35</v>
      </c>
      <c r="S130">
        <v>25.67</v>
      </c>
      <c r="T130">
        <v>26.05</v>
      </c>
      <c r="U130">
        <v>26.45</v>
      </c>
      <c r="V130">
        <v>26.79</v>
      </c>
      <c r="W130">
        <v>27.13</v>
      </c>
      <c r="X130">
        <v>27.52</v>
      </c>
      <c r="Y130">
        <v>27.91</v>
      </c>
      <c r="Z130">
        <v>28.29</v>
      </c>
      <c r="AA130">
        <v>28.82</v>
      </c>
      <c r="AB130">
        <v>640.07</v>
      </c>
    </row>
    <row r="131" spans="1:28" ht="15">
      <c r="A131" t="s">
        <v>349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0.12</v>
      </c>
      <c r="I131">
        <v>0.15</v>
      </c>
      <c r="J131">
        <v>0.1</v>
      </c>
      <c r="K131">
        <v>0.09</v>
      </c>
      <c r="L131">
        <v>0.13</v>
      </c>
      <c r="M131">
        <v>0.18</v>
      </c>
      <c r="N131">
        <v>0.25</v>
      </c>
      <c r="O131">
        <v>0.33</v>
      </c>
      <c r="P131">
        <v>0.34</v>
      </c>
      <c r="Q131">
        <v>0.34</v>
      </c>
      <c r="R131">
        <v>0.37</v>
      </c>
      <c r="S131">
        <v>0.37</v>
      </c>
      <c r="T131">
        <v>0.39</v>
      </c>
      <c r="U131">
        <v>0.39</v>
      </c>
      <c r="V131">
        <v>0.39</v>
      </c>
      <c r="W131">
        <v>0.42</v>
      </c>
      <c r="X131">
        <v>0.45</v>
      </c>
      <c r="Y131">
        <v>0.51</v>
      </c>
      <c r="Z131">
        <v>0.55</v>
      </c>
      <c r="AA131">
        <v>0.55</v>
      </c>
      <c r="AB131">
        <v>6.42</v>
      </c>
    </row>
    <row r="132" spans="1:28" ht="15">
      <c r="A132" t="s">
        <v>370</v>
      </c>
      <c r="B132">
        <v>0.04</v>
      </c>
      <c r="C132">
        <v>0.06</v>
      </c>
      <c r="D132">
        <v>0.03</v>
      </c>
      <c r="E132">
        <v>0.07</v>
      </c>
      <c r="F132">
        <v>0.03</v>
      </c>
      <c r="G132">
        <v>0.03</v>
      </c>
      <c r="H132">
        <v>0.03</v>
      </c>
      <c r="I132">
        <v>0.03</v>
      </c>
      <c r="J132">
        <v>0.03</v>
      </c>
      <c r="K132">
        <v>0.03</v>
      </c>
      <c r="L132">
        <v>0.03</v>
      </c>
      <c r="M132">
        <v>0.03</v>
      </c>
      <c r="N132">
        <v>0.03</v>
      </c>
      <c r="O132">
        <v>0.03</v>
      </c>
      <c r="P132">
        <v>0.03</v>
      </c>
      <c r="Q132">
        <v>0.04</v>
      </c>
      <c r="R132">
        <v>0.04</v>
      </c>
      <c r="S132">
        <v>0.04</v>
      </c>
      <c r="T132">
        <v>0.04</v>
      </c>
      <c r="U132">
        <v>0.04</v>
      </c>
      <c r="V132">
        <v>0.04</v>
      </c>
      <c r="W132">
        <v>0.04</v>
      </c>
      <c r="X132">
        <v>0.04</v>
      </c>
      <c r="Y132">
        <v>0.04</v>
      </c>
      <c r="Z132">
        <v>0.04</v>
      </c>
      <c r="AA132">
        <v>0.04</v>
      </c>
      <c r="AB132">
        <v>0.97</v>
      </c>
    </row>
    <row r="133" spans="1:28" ht="15">
      <c r="A133" t="s">
        <v>341</v>
      </c>
      <c r="B133">
        <v>22.78</v>
      </c>
      <c r="C133">
        <v>22.5</v>
      </c>
      <c r="D133">
        <v>22.7</v>
      </c>
      <c r="E133">
        <v>22.73</v>
      </c>
      <c r="F133">
        <v>22.86</v>
      </c>
      <c r="G133">
        <v>23.03</v>
      </c>
      <c r="H133">
        <v>23.53</v>
      </c>
      <c r="I133">
        <v>23.76</v>
      </c>
      <c r="J133">
        <v>23.81</v>
      </c>
      <c r="K133">
        <v>24.02</v>
      </c>
      <c r="L133">
        <v>24.19</v>
      </c>
      <c r="M133">
        <v>24.42</v>
      </c>
      <c r="N133">
        <v>24.78</v>
      </c>
      <c r="O133">
        <v>25.27</v>
      </c>
      <c r="P133">
        <v>25.59</v>
      </c>
      <c r="Q133">
        <v>25.87</v>
      </c>
      <c r="R133">
        <v>26.28</v>
      </c>
      <c r="S133">
        <v>26.6</v>
      </c>
      <c r="T133">
        <v>27.01</v>
      </c>
      <c r="U133">
        <v>27.41</v>
      </c>
      <c r="V133">
        <v>27.75</v>
      </c>
      <c r="W133">
        <v>28.11</v>
      </c>
      <c r="X133">
        <v>28.52</v>
      </c>
      <c r="Y133">
        <v>28.96</v>
      </c>
      <c r="Z133">
        <v>29.38</v>
      </c>
      <c r="AA133">
        <v>29.9</v>
      </c>
      <c r="AB133">
        <v>661.76</v>
      </c>
    </row>
    <row r="134" spans="1:28" ht="15">
      <c r="A134" t="s">
        <v>387</v>
      </c>
      <c r="B134">
        <v>8.16</v>
      </c>
      <c r="C134">
        <v>8.21</v>
      </c>
      <c r="D134">
        <v>8.34</v>
      </c>
      <c r="E134">
        <v>8.34</v>
      </c>
      <c r="F134">
        <v>8.28999999999999</v>
      </c>
      <c r="G134">
        <v>8.31</v>
      </c>
      <c r="H134">
        <v>8.34</v>
      </c>
      <c r="I134">
        <v>8.35999999999999</v>
      </c>
      <c r="J134">
        <v>8.38</v>
      </c>
      <c r="K134">
        <v>8.4</v>
      </c>
      <c r="L134">
        <v>8.41</v>
      </c>
      <c r="M134">
        <v>8.44</v>
      </c>
      <c r="N134">
        <v>8.51</v>
      </c>
      <c r="O134">
        <v>8.64</v>
      </c>
      <c r="P134">
        <v>8.83</v>
      </c>
      <c r="Q134">
        <v>9.05</v>
      </c>
      <c r="R134">
        <v>9.10999999999999</v>
      </c>
      <c r="S134">
        <v>9.21</v>
      </c>
      <c r="T134">
        <v>9.3</v>
      </c>
      <c r="U134">
        <v>9.39</v>
      </c>
      <c r="V134">
        <v>9.5</v>
      </c>
      <c r="W134">
        <v>9.59</v>
      </c>
      <c r="X134">
        <v>9.65</v>
      </c>
      <c r="Y134">
        <v>9.66</v>
      </c>
      <c r="Z134">
        <v>9.68</v>
      </c>
      <c r="AA134">
        <v>9.57</v>
      </c>
      <c r="AB134">
        <v>229.67</v>
      </c>
    </row>
    <row r="135" spans="1:28" ht="15">
      <c r="A135" t="s">
        <v>350</v>
      </c>
      <c r="B135">
        <v>0.24</v>
      </c>
      <c r="C135">
        <v>0.3</v>
      </c>
      <c r="D135">
        <v>0.4</v>
      </c>
      <c r="E135">
        <v>0.69</v>
      </c>
      <c r="F135">
        <v>0.54</v>
      </c>
      <c r="G135">
        <v>0.67</v>
      </c>
      <c r="H135">
        <v>0.71</v>
      </c>
      <c r="I135">
        <v>0.74</v>
      </c>
      <c r="J135">
        <v>0.85</v>
      </c>
      <c r="K135">
        <v>0.92</v>
      </c>
      <c r="L135">
        <v>1</v>
      </c>
      <c r="M135">
        <v>1.05</v>
      </c>
      <c r="N135">
        <v>1.13</v>
      </c>
      <c r="O135">
        <v>1.2</v>
      </c>
      <c r="P135">
        <v>1.32</v>
      </c>
      <c r="Q135">
        <v>1.49</v>
      </c>
      <c r="R135">
        <v>1.8</v>
      </c>
      <c r="S135">
        <v>2.14</v>
      </c>
      <c r="T135">
        <v>2.16</v>
      </c>
      <c r="U135">
        <v>2.22</v>
      </c>
      <c r="V135">
        <v>2.28</v>
      </c>
      <c r="W135">
        <v>2.32</v>
      </c>
      <c r="X135">
        <v>2.32</v>
      </c>
      <c r="Y135">
        <v>2.32</v>
      </c>
      <c r="Z135">
        <v>2.31</v>
      </c>
      <c r="AA135">
        <v>2.31</v>
      </c>
      <c r="AB135">
        <v>35.43</v>
      </c>
    </row>
    <row r="136" spans="1:28" ht="15">
      <c r="A136" t="s">
        <v>392</v>
      </c>
      <c r="B136">
        <v>5.71</v>
      </c>
      <c r="C136">
        <v>5.97</v>
      </c>
      <c r="D136">
        <v>5.98</v>
      </c>
      <c r="E136">
        <v>6.28</v>
      </c>
      <c r="F136">
        <v>6.33</v>
      </c>
      <c r="G136">
        <v>6.76</v>
      </c>
      <c r="H136">
        <v>6.94</v>
      </c>
      <c r="I136">
        <v>7.05</v>
      </c>
      <c r="J136">
        <v>7.15</v>
      </c>
      <c r="K136">
        <v>7.24</v>
      </c>
      <c r="L136">
        <v>7.34</v>
      </c>
      <c r="M136">
        <v>7.47</v>
      </c>
      <c r="N136">
        <v>7.57</v>
      </c>
      <c r="O136">
        <v>7.71</v>
      </c>
      <c r="P136">
        <v>7.83</v>
      </c>
      <c r="Q136">
        <v>8.01</v>
      </c>
      <c r="R136">
        <v>8.05</v>
      </c>
      <c r="S136">
        <v>8.10999999999999</v>
      </c>
      <c r="T136">
        <v>8.21</v>
      </c>
      <c r="U136">
        <v>8.28999999999999</v>
      </c>
      <c r="V136">
        <v>8.39</v>
      </c>
      <c r="W136">
        <v>8.44</v>
      </c>
      <c r="X136">
        <v>8.49</v>
      </c>
      <c r="Y136">
        <v>8.59</v>
      </c>
      <c r="Z136">
        <v>8.63</v>
      </c>
      <c r="AA136">
        <v>8.66</v>
      </c>
      <c r="AB136">
        <v>195.2</v>
      </c>
    </row>
    <row r="137" spans="1:28" ht="15">
      <c r="A137" t="s">
        <v>389</v>
      </c>
      <c r="B137">
        <v>0.08</v>
      </c>
      <c r="C137">
        <v>0.06</v>
      </c>
      <c r="D137">
        <v>0.09</v>
      </c>
      <c r="E137">
        <v>0.09</v>
      </c>
      <c r="F137">
        <v>0.08</v>
      </c>
      <c r="G137">
        <v>0.05</v>
      </c>
      <c r="H137">
        <v>0.05</v>
      </c>
      <c r="I137">
        <v>0.06</v>
      </c>
      <c r="J137">
        <v>0.07</v>
      </c>
      <c r="K137">
        <v>0.06</v>
      </c>
      <c r="L137">
        <v>0.04</v>
      </c>
      <c r="M137">
        <v>0.04</v>
      </c>
      <c r="N137">
        <v>0.05</v>
      </c>
      <c r="O137">
        <v>0.05</v>
      </c>
      <c r="P137">
        <v>0.06</v>
      </c>
      <c r="Q137">
        <v>0.04</v>
      </c>
      <c r="R137">
        <v>0.05</v>
      </c>
      <c r="S137">
        <v>0.05</v>
      </c>
      <c r="T137">
        <v>0.05</v>
      </c>
      <c r="U137">
        <v>0.06</v>
      </c>
      <c r="V137">
        <v>0.05</v>
      </c>
      <c r="W137">
        <v>0.05</v>
      </c>
      <c r="X137">
        <v>0.05</v>
      </c>
      <c r="Y137">
        <v>0.05</v>
      </c>
      <c r="Z137">
        <v>0.07</v>
      </c>
      <c r="AA137">
        <v>0.08</v>
      </c>
      <c r="AB137">
        <v>1.53</v>
      </c>
    </row>
    <row r="138" spans="1:28" ht="15">
      <c r="A138" t="s">
        <v>314</v>
      </c>
      <c r="B138">
        <v>100.08</v>
      </c>
      <c r="C138">
        <v>99.52</v>
      </c>
      <c r="D138">
        <v>101.4</v>
      </c>
      <c r="E138">
        <v>102.34</v>
      </c>
      <c r="F138">
        <v>102.18</v>
      </c>
      <c r="G138">
        <v>103.34</v>
      </c>
      <c r="H138">
        <v>104.61</v>
      </c>
      <c r="I138">
        <v>105.53</v>
      </c>
      <c r="J138">
        <v>105.81</v>
      </c>
      <c r="K138">
        <v>106.46</v>
      </c>
      <c r="L138">
        <v>107.26</v>
      </c>
      <c r="M138">
        <v>108.1</v>
      </c>
      <c r="N138">
        <v>108.75</v>
      </c>
      <c r="O138">
        <v>109.48</v>
      </c>
      <c r="P138">
        <v>110.08</v>
      </c>
      <c r="Q138">
        <v>110.85</v>
      </c>
      <c r="R138">
        <v>111.78</v>
      </c>
      <c r="S138">
        <v>112.64</v>
      </c>
      <c r="T138">
        <v>113.24</v>
      </c>
      <c r="U138">
        <v>113.92</v>
      </c>
      <c r="V138">
        <v>114.54</v>
      </c>
      <c r="W138">
        <v>115.3</v>
      </c>
      <c r="X138">
        <v>116.04</v>
      </c>
      <c r="Y138">
        <v>116.79</v>
      </c>
      <c r="Z138">
        <v>117.33</v>
      </c>
      <c r="AA138">
        <v>118.01</v>
      </c>
      <c r="AB138">
        <v>2835.38</v>
      </c>
    </row>
    <row r="139" spans="1:28" ht="15">
      <c r="A139" t="s">
        <v>315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</row>
    <row r="140" spans="1:28" ht="15">
      <c r="A140" t="s">
        <v>393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</row>
    <row r="141" spans="1:28" ht="15">
      <c r="A141" t="s">
        <v>315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</row>
    <row r="142" spans="1:28" ht="15">
      <c r="A142" t="s">
        <v>394</v>
      </c>
      <c r="B142">
        <v>72.8199999999999</v>
      </c>
      <c r="C142">
        <v>72.3199999999999</v>
      </c>
      <c r="D142">
        <v>73.77</v>
      </c>
      <c r="E142">
        <v>74.64</v>
      </c>
      <c r="F142">
        <v>74.25</v>
      </c>
      <c r="G142">
        <v>75.08</v>
      </c>
      <c r="H142">
        <v>76.03</v>
      </c>
      <c r="I142">
        <v>76.69</v>
      </c>
      <c r="J142">
        <v>76.95</v>
      </c>
      <c r="K142">
        <v>77.41</v>
      </c>
      <c r="L142">
        <v>77.99</v>
      </c>
      <c r="M142">
        <v>78.56</v>
      </c>
      <c r="N142">
        <v>78.9599999999999</v>
      </c>
      <c r="O142">
        <v>79.39</v>
      </c>
      <c r="P142">
        <v>79.7099999999999</v>
      </c>
      <c r="Q142">
        <v>80.18</v>
      </c>
      <c r="R142">
        <v>80.91</v>
      </c>
      <c r="S142">
        <v>81.55</v>
      </c>
      <c r="T142">
        <v>81.88</v>
      </c>
      <c r="U142">
        <v>82.27</v>
      </c>
      <c r="V142">
        <v>82.61</v>
      </c>
      <c r="W142">
        <v>83.0999999999999</v>
      </c>
      <c r="X142">
        <v>83.56</v>
      </c>
      <c r="Y142">
        <v>84.03</v>
      </c>
      <c r="Z142">
        <v>84.4</v>
      </c>
      <c r="AA142">
        <v>84.86</v>
      </c>
      <c r="AB142">
        <v>2053.92</v>
      </c>
    </row>
    <row r="143" spans="1:28" ht="15">
      <c r="A143" t="s">
        <v>395</v>
      </c>
      <c r="B143">
        <v>100.08</v>
      </c>
      <c r="C143">
        <v>99.52</v>
      </c>
      <c r="D143">
        <v>101.4</v>
      </c>
      <c r="E143">
        <v>102.34</v>
      </c>
      <c r="F143">
        <v>102.18</v>
      </c>
      <c r="G143">
        <v>103.34</v>
      </c>
      <c r="H143">
        <v>104.61</v>
      </c>
      <c r="I143">
        <v>105.53</v>
      </c>
      <c r="J143">
        <v>105.81</v>
      </c>
      <c r="K143">
        <v>106.46</v>
      </c>
      <c r="L143">
        <v>107.26</v>
      </c>
      <c r="M143">
        <v>108.1</v>
      </c>
      <c r="N143">
        <v>108.75</v>
      </c>
      <c r="O143">
        <v>109.48</v>
      </c>
      <c r="P143">
        <v>110.08</v>
      </c>
      <c r="Q143">
        <v>110.85</v>
      </c>
      <c r="R143">
        <v>111.78</v>
      </c>
      <c r="S143">
        <v>112.64</v>
      </c>
      <c r="T143">
        <v>113.24</v>
      </c>
      <c r="U143">
        <v>113.92</v>
      </c>
      <c r="V143">
        <v>114.54</v>
      </c>
      <c r="W143">
        <v>115.3</v>
      </c>
      <c r="X143">
        <v>116.04</v>
      </c>
      <c r="Y143">
        <v>116.79</v>
      </c>
      <c r="Z143">
        <v>117.33</v>
      </c>
      <c r="AA143">
        <v>118.01</v>
      </c>
      <c r="AB143">
        <v>2835.38</v>
      </c>
    </row>
    <row r="144" spans="1:28" ht="15">
      <c r="A144" t="s">
        <v>396</v>
      </c>
      <c r="B144">
        <v>0.34</v>
      </c>
      <c r="C144">
        <v>0.47</v>
      </c>
      <c r="D144">
        <v>0.56</v>
      </c>
      <c r="E144">
        <v>0.65</v>
      </c>
      <c r="F144">
        <v>0.87</v>
      </c>
      <c r="G144">
        <v>1.05</v>
      </c>
      <c r="H144">
        <v>1.12</v>
      </c>
      <c r="I144">
        <v>1.14</v>
      </c>
      <c r="J144">
        <v>1.19</v>
      </c>
      <c r="K144">
        <v>1.26</v>
      </c>
      <c r="L144">
        <v>1.34</v>
      </c>
      <c r="M144">
        <v>1.39</v>
      </c>
      <c r="N144">
        <v>1.46</v>
      </c>
      <c r="O144">
        <v>1.52</v>
      </c>
      <c r="P144">
        <v>1.68</v>
      </c>
      <c r="Q144">
        <v>1.82</v>
      </c>
      <c r="R144">
        <v>1.97</v>
      </c>
      <c r="S144">
        <v>2.2</v>
      </c>
      <c r="T144">
        <v>2.16</v>
      </c>
      <c r="U144">
        <v>2.11</v>
      </c>
      <c r="V144">
        <v>2.06</v>
      </c>
      <c r="W144">
        <v>2.03</v>
      </c>
      <c r="X144">
        <v>2.04</v>
      </c>
      <c r="Y144">
        <v>2.02</v>
      </c>
      <c r="Z144">
        <v>1.99</v>
      </c>
      <c r="AA144">
        <v>2.01</v>
      </c>
      <c r="AB144">
        <v>38.45</v>
      </c>
    </row>
    <row r="145" spans="1:28" ht="15">
      <c r="A145" t="s">
        <v>397</v>
      </c>
      <c r="B145">
        <v>297.34</v>
      </c>
      <c r="C145">
        <v>300.13</v>
      </c>
      <c r="D145">
        <v>302.83</v>
      </c>
      <c r="E145">
        <v>305.52</v>
      </c>
      <c r="F145">
        <v>308.19</v>
      </c>
      <c r="G145">
        <v>310.85</v>
      </c>
      <c r="H145">
        <v>313.52</v>
      </c>
      <c r="I145">
        <v>316.2</v>
      </c>
      <c r="J145">
        <v>318.89</v>
      </c>
      <c r="K145">
        <v>321.59</v>
      </c>
      <c r="L145">
        <v>324.29</v>
      </c>
      <c r="M145">
        <v>326.98</v>
      </c>
      <c r="N145">
        <v>329.68</v>
      </c>
      <c r="O145">
        <v>332.37</v>
      </c>
      <c r="P145">
        <v>335.05</v>
      </c>
      <c r="Q145">
        <v>337.74</v>
      </c>
      <c r="R145">
        <v>340.43</v>
      </c>
      <c r="S145">
        <v>343.14</v>
      </c>
      <c r="T145">
        <v>345.88</v>
      </c>
      <c r="U145">
        <v>348.63</v>
      </c>
      <c r="V145">
        <v>351.41</v>
      </c>
      <c r="W145">
        <v>354.2</v>
      </c>
      <c r="X145">
        <v>357.02</v>
      </c>
      <c r="Y145">
        <v>359.85</v>
      </c>
      <c r="Z145">
        <v>362.71</v>
      </c>
      <c r="AA145">
        <v>365.59</v>
      </c>
      <c r="AB145">
        <v>8610.03</v>
      </c>
    </row>
    <row r="146" spans="1:28" ht="15">
      <c r="A146" t="s">
        <v>398</v>
      </c>
      <c r="B146" s="158">
        <v>11004</v>
      </c>
      <c r="C146" s="158">
        <v>11319</v>
      </c>
      <c r="D146" s="158">
        <v>11562</v>
      </c>
      <c r="E146" s="158">
        <v>11747</v>
      </c>
      <c r="F146" s="158">
        <v>12052</v>
      </c>
      <c r="G146" s="158">
        <v>12453</v>
      </c>
      <c r="H146" s="158">
        <v>12857</v>
      </c>
      <c r="I146" s="158">
        <v>13204</v>
      </c>
      <c r="J146" s="158">
        <v>13521</v>
      </c>
      <c r="K146" s="158">
        <v>13844</v>
      </c>
      <c r="L146" s="158">
        <v>14199</v>
      </c>
      <c r="M146" s="158">
        <v>14562</v>
      </c>
      <c r="N146" s="158">
        <v>14908</v>
      </c>
      <c r="O146" s="158">
        <v>15261</v>
      </c>
      <c r="P146" s="158">
        <v>15617</v>
      </c>
      <c r="Q146" s="158">
        <v>15984</v>
      </c>
      <c r="R146" s="158">
        <v>16357</v>
      </c>
      <c r="S146" s="158">
        <v>16743</v>
      </c>
      <c r="T146" s="158">
        <v>17127</v>
      </c>
      <c r="U146" s="158">
        <v>17528</v>
      </c>
      <c r="V146" s="158">
        <v>17951</v>
      </c>
      <c r="W146" s="158">
        <v>18382</v>
      </c>
      <c r="X146" s="158">
        <v>18824</v>
      </c>
      <c r="Y146" s="158">
        <v>19272</v>
      </c>
      <c r="Z146" s="158">
        <v>19732</v>
      </c>
      <c r="AA146" s="158">
        <v>20219</v>
      </c>
      <c r="AB146" s="158">
        <v>396229</v>
      </c>
    </row>
    <row r="147" spans="1:28" ht="15">
      <c r="A147" t="s">
        <v>399</v>
      </c>
      <c r="B147">
        <v>5981.5</v>
      </c>
      <c r="C147">
        <v>5890.3</v>
      </c>
      <c r="D147">
        <v>5976.7</v>
      </c>
      <c r="E147">
        <v>5983.1</v>
      </c>
      <c r="F147">
        <v>5978</v>
      </c>
      <c r="G147">
        <v>6010.6</v>
      </c>
      <c r="H147">
        <v>6087.5</v>
      </c>
      <c r="I147">
        <v>6144.2</v>
      </c>
      <c r="J147">
        <v>6154</v>
      </c>
      <c r="K147">
        <v>6187.1</v>
      </c>
      <c r="L147">
        <v>6226.2</v>
      </c>
      <c r="M147">
        <v>6271.8</v>
      </c>
      <c r="N147">
        <v>6308.3</v>
      </c>
      <c r="O147">
        <v>6349.8</v>
      </c>
      <c r="P147">
        <v>6368.4</v>
      </c>
      <c r="Q147">
        <v>6384.1</v>
      </c>
      <c r="R147">
        <v>6416.1</v>
      </c>
      <c r="S147">
        <v>6438.2</v>
      </c>
      <c r="T147">
        <v>6482.5</v>
      </c>
      <c r="U147">
        <v>6530.8</v>
      </c>
      <c r="V147">
        <v>6570.6</v>
      </c>
      <c r="W147">
        <v>6622.4</v>
      </c>
      <c r="X147">
        <v>6678.3</v>
      </c>
      <c r="Y147">
        <v>6735.5</v>
      </c>
      <c r="Z147">
        <v>6783.4</v>
      </c>
      <c r="AA147">
        <v>6851</v>
      </c>
      <c r="AB147" s="158">
        <v>164410.4</v>
      </c>
    </row>
    <row r="148" spans="1:28" ht="15">
      <c r="A148" t="s">
        <v>19</v>
      </c>
      <c r="B148" s="158">
        <v>18538.4</v>
      </c>
      <c r="C148" s="158">
        <v>18757.05</v>
      </c>
      <c r="D148" s="158">
        <v>19110.62</v>
      </c>
      <c r="E148" s="158">
        <v>19315.44</v>
      </c>
      <c r="F148" s="158">
        <v>19615.64</v>
      </c>
      <c r="G148" s="158">
        <v>20065.97</v>
      </c>
      <c r="H148" s="158">
        <v>20565.38</v>
      </c>
      <c r="I148" s="158">
        <v>20983.44</v>
      </c>
      <c r="J148" s="158">
        <v>21316.67</v>
      </c>
      <c r="K148" s="158">
        <v>21683.29</v>
      </c>
      <c r="L148" s="158">
        <v>22089.69</v>
      </c>
      <c r="M148" s="158">
        <v>22510.89</v>
      </c>
      <c r="N148" s="158">
        <v>22903.67</v>
      </c>
      <c r="O148" s="158">
        <v>23309.33</v>
      </c>
      <c r="P148" s="158">
        <v>23693.57</v>
      </c>
      <c r="Q148" s="158">
        <v>24087.78</v>
      </c>
      <c r="R148" s="158">
        <v>24506.66</v>
      </c>
      <c r="S148" s="158">
        <v>24927.8</v>
      </c>
      <c r="T148" s="158">
        <v>25366.18</v>
      </c>
      <c r="U148" s="158">
        <v>25826.58</v>
      </c>
      <c r="V148" s="158">
        <v>26299.61</v>
      </c>
      <c r="W148" s="158">
        <v>26794.79</v>
      </c>
      <c r="X148" s="158">
        <v>27304.76</v>
      </c>
      <c r="Y148" s="158">
        <v>27822.21</v>
      </c>
      <c r="Z148" s="158">
        <v>28340.33</v>
      </c>
      <c r="AA148" s="158">
        <v>28906.64</v>
      </c>
      <c r="AB148" s="158">
        <v>604642.389999999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9">
      <selection activeCell="D27" sqref="D27"/>
    </sheetView>
  </sheetViews>
  <sheetFormatPr defaultColWidth="8.88671875" defaultRowHeight="15.75"/>
  <cols>
    <col min="1" max="1" width="36.10546875" style="0" customWidth="1"/>
    <col min="2" max="7" width="17.5546875" style="0" customWidth="1"/>
  </cols>
  <sheetData>
    <row r="1" spans="1:13" ht="15">
      <c r="A1" s="87" t="s">
        <v>286</v>
      </c>
      <c r="B1" s="88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">
      <c r="A2" s="87"/>
      <c r="B2" s="88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.75" thickBot="1">
      <c r="A3" s="87"/>
      <c r="B3" s="88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5.75" thickBot="1">
      <c r="A4" s="89" t="s">
        <v>271</v>
      </c>
      <c r="B4" s="90" t="s">
        <v>280</v>
      </c>
      <c r="C4" s="91" t="s">
        <v>284</v>
      </c>
      <c r="D4" s="91" t="s">
        <v>272</v>
      </c>
      <c r="E4" s="92" t="s">
        <v>270</v>
      </c>
      <c r="F4" s="91" t="s">
        <v>272</v>
      </c>
      <c r="G4" s="93" t="s">
        <v>285</v>
      </c>
      <c r="H4" s="87"/>
      <c r="I4" s="87"/>
      <c r="J4" s="87"/>
      <c r="K4" s="87"/>
      <c r="L4" s="87"/>
      <c r="M4" s="87"/>
    </row>
    <row r="5" spans="1:13" ht="15">
      <c r="A5" s="94" t="s">
        <v>273</v>
      </c>
      <c r="B5" s="95">
        <v>2057358758.364</v>
      </c>
      <c r="C5" s="96">
        <v>1465472784</v>
      </c>
      <c r="D5" s="97" t="s">
        <v>250</v>
      </c>
      <c r="E5" s="98">
        <v>1456721398.32098</v>
      </c>
      <c r="F5" s="97" t="s">
        <v>250</v>
      </c>
      <c r="G5" s="99">
        <v>0.005971714913144322</v>
      </c>
      <c r="H5" s="87"/>
      <c r="I5" s="100"/>
      <c r="J5" s="87"/>
      <c r="K5" s="87"/>
      <c r="L5" s="87"/>
      <c r="M5" s="87"/>
    </row>
    <row r="6" spans="1:13" ht="15">
      <c r="A6" s="101" t="s">
        <v>274</v>
      </c>
      <c r="B6" s="95">
        <v>0</v>
      </c>
      <c r="C6" s="102">
        <v>209956144</v>
      </c>
      <c r="D6" s="103" t="s">
        <v>250</v>
      </c>
      <c r="E6" s="98">
        <v>0</v>
      </c>
      <c r="F6" s="103" t="s">
        <v>250</v>
      </c>
      <c r="G6" s="99">
        <v>1</v>
      </c>
      <c r="H6" s="87"/>
      <c r="I6" s="100" t="s">
        <v>282</v>
      </c>
      <c r="J6" s="87"/>
      <c r="K6" s="87"/>
      <c r="L6" s="87"/>
      <c r="M6" s="87"/>
    </row>
    <row r="7" spans="1:13" ht="15">
      <c r="A7" s="101" t="s">
        <v>275</v>
      </c>
      <c r="B7" s="95">
        <v>1297718601.4296</v>
      </c>
      <c r="C7" s="96">
        <v>127661776</v>
      </c>
      <c r="D7" s="103" t="s">
        <v>250</v>
      </c>
      <c r="E7" s="98">
        <v>140960378.287866</v>
      </c>
      <c r="F7" s="103" t="s">
        <v>250</v>
      </c>
      <c r="G7" s="99">
        <v>-0.10417058813176777</v>
      </c>
      <c r="H7" s="87"/>
      <c r="I7" s="100"/>
      <c r="J7" s="87"/>
      <c r="K7" s="87"/>
      <c r="L7" s="87"/>
      <c r="M7" s="87"/>
    </row>
    <row r="8" spans="1:13" ht="15">
      <c r="A8" s="101" t="s">
        <v>276</v>
      </c>
      <c r="B8" s="95">
        <v>8535401207.77679</v>
      </c>
      <c r="C8" s="96">
        <v>4988304768</v>
      </c>
      <c r="D8" s="103" t="s">
        <v>250</v>
      </c>
      <c r="E8" s="98">
        <v>4996280210.85549</v>
      </c>
      <c r="F8" s="103" t="s">
        <v>250</v>
      </c>
      <c r="G8" s="99">
        <v>-0.0015988283046882454</v>
      </c>
      <c r="H8" s="87"/>
      <c r="I8" s="100"/>
      <c r="J8" s="87"/>
      <c r="K8" s="87"/>
      <c r="L8" s="87"/>
      <c r="M8" s="87"/>
    </row>
    <row r="9" spans="1:13" ht="15">
      <c r="A9" s="101" t="s">
        <v>277</v>
      </c>
      <c r="B9" s="95">
        <v>3671594091.84959</v>
      </c>
      <c r="C9" s="96">
        <v>2877137712</v>
      </c>
      <c r="D9" s="103" t="s">
        <v>250</v>
      </c>
      <c r="E9" s="98">
        <v>2909331096.17024</v>
      </c>
      <c r="F9" s="103" t="s">
        <v>250</v>
      </c>
      <c r="G9" s="99">
        <v>-0.011189378956720555</v>
      </c>
      <c r="H9" s="87"/>
      <c r="I9" s="100" t="s">
        <v>283</v>
      </c>
      <c r="J9" s="87"/>
      <c r="K9" s="87"/>
      <c r="L9" s="87"/>
      <c r="M9" s="87"/>
    </row>
    <row r="10" spans="1:13" ht="15">
      <c r="A10" s="104" t="s">
        <v>278</v>
      </c>
      <c r="B10" s="95">
        <v>9784463525.631681</v>
      </c>
      <c r="C10" s="102">
        <v>3416271328</v>
      </c>
      <c r="D10" s="103" t="s">
        <v>250</v>
      </c>
      <c r="E10" s="98">
        <v>3373883383.43879</v>
      </c>
      <c r="F10" s="103" t="s">
        <v>250</v>
      </c>
      <c r="G10" s="99">
        <v>0.012407663353257565</v>
      </c>
      <c r="H10" s="87"/>
      <c r="I10" s="87" t="s">
        <v>281</v>
      </c>
      <c r="J10" s="100"/>
      <c r="K10" s="87"/>
      <c r="L10" s="87"/>
      <c r="M10" s="87"/>
    </row>
    <row r="11" spans="1:13" ht="15.75" thickBot="1">
      <c r="A11" s="101"/>
      <c r="B11" s="105"/>
      <c r="C11" s="106"/>
      <c r="D11" s="106"/>
      <c r="E11" s="106"/>
      <c r="F11" s="106"/>
      <c r="G11" s="99"/>
      <c r="H11" s="87"/>
      <c r="I11" s="87"/>
      <c r="J11" s="87"/>
      <c r="K11" s="87"/>
      <c r="L11" s="87"/>
      <c r="M11" s="87"/>
    </row>
    <row r="12" spans="1:13" ht="15.75" thickBot="1">
      <c r="A12" s="107" t="s">
        <v>279</v>
      </c>
      <c r="B12" s="108">
        <v>15562072659.41998</v>
      </c>
      <c r="C12" s="109">
        <v>13084804512</v>
      </c>
      <c r="D12" s="110" t="s">
        <v>250</v>
      </c>
      <c r="E12" s="109">
        <v>12877176467.073366</v>
      </c>
      <c r="F12" s="110" t="s">
        <v>250</v>
      </c>
      <c r="G12" s="111">
        <v>0.17252818767180098</v>
      </c>
      <c r="H12" s="100"/>
      <c r="I12" s="112">
        <v>0</v>
      </c>
      <c r="J12" s="100"/>
      <c r="K12" s="100"/>
      <c r="L12" s="100"/>
      <c r="M12" s="100"/>
    </row>
    <row r="15" ht="15">
      <c r="B15">
        <v>2005</v>
      </c>
    </row>
    <row r="16" ht="15">
      <c r="A16" t="s">
        <v>331</v>
      </c>
    </row>
    <row r="17" spans="1:3" ht="15">
      <c r="A17" t="s">
        <v>332</v>
      </c>
      <c r="B17">
        <v>0.17</v>
      </c>
      <c r="C17" t="s">
        <v>401</v>
      </c>
    </row>
    <row r="18" spans="1:3" ht="15">
      <c r="A18" t="s">
        <v>333</v>
      </c>
      <c r="B18">
        <v>1.89</v>
      </c>
      <c r="C18" t="s">
        <v>401</v>
      </c>
    </row>
    <row r="19" spans="1:2" ht="15">
      <c r="A19" t="s">
        <v>318</v>
      </c>
      <c r="B19">
        <v>0.37</v>
      </c>
    </row>
    <row r="20" spans="1:3" ht="15">
      <c r="A20" t="s">
        <v>319</v>
      </c>
      <c r="B20">
        <v>1.26</v>
      </c>
      <c r="C20" t="s">
        <v>244</v>
      </c>
    </row>
    <row r="21" spans="1:3" ht="15">
      <c r="A21" t="s">
        <v>320</v>
      </c>
      <c r="B21">
        <v>0.27</v>
      </c>
      <c r="C21" t="s">
        <v>243</v>
      </c>
    </row>
    <row r="22" spans="1:3" ht="15">
      <c r="A22" t="s">
        <v>321</v>
      </c>
      <c r="B22">
        <v>1.41</v>
      </c>
      <c r="C22" t="s">
        <v>402</v>
      </c>
    </row>
    <row r="23" spans="1:2" ht="15">
      <c r="A23" t="s">
        <v>334</v>
      </c>
      <c r="B23">
        <v>0.33</v>
      </c>
    </row>
    <row r="24" spans="1:2" ht="15">
      <c r="A24" t="s">
        <v>322</v>
      </c>
      <c r="B24">
        <v>1.32</v>
      </c>
    </row>
    <row r="25" spans="1:2" ht="15">
      <c r="A25" t="s">
        <v>335</v>
      </c>
      <c r="B25">
        <v>0.52</v>
      </c>
    </row>
    <row r="26" spans="1:2" ht="15">
      <c r="A26" t="s">
        <v>336</v>
      </c>
      <c r="B26">
        <v>7.53</v>
      </c>
    </row>
    <row r="27" spans="1:3" ht="15">
      <c r="A27" t="s">
        <v>323</v>
      </c>
      <c r="B27">
        <v>5.14</v>
      </c>
      <c r="C27" t="s">
        <v>245</v>
      </c>
    </row>
    <row r="28" spans="1:3" ht="15">
      <c r="A28" t="s">
        <v>337</v>
      </c>
      <c r="B28">
        <v>0.59</v>
      </c>
      <c r="C28" t="s">
        <v>245</v>
      </c>
    </row>
    <row r="29" spans="1:2" ht="15">
      <c r="A29" t="s">
        <v>338</v>
      </c>
      <c r="B29">
        <v>1.14</v>
      </c>
    </row>
    <row r="30" spans="1:2" ht="15">
      <c r="A30" t="s">
        <v>339</v>
      </c>
      <c r="B30">
        <v>6.88</v>
      </c>
    </row>
    <row r="31" spans="1:2" ht="15">
      <c r="A31" t="s">
        <v>340</v>
      </c>
      <c r="B31">
        <v>0.66</v>
      </c>
    </row>
    <row r="32" spans="1:2" ht="15">
      <c r="A32" t="s">
        <v>326</v>
      </c>
      <c r="B32">
        <v>1.22</v>
      </c>
    </row>
    <row r="33" spans="1:2" ht="15">
      <c r="A33" t="s">
        <v>341</v>
      </c>
      <c r="B33">
        <v>1.88</v>
      </c>
    </row>
    <row r="34" spans="1:2" ht="15">
      <c r="A34" t="s">
        <v>342</v>
      </c>
      <c r="B34">
        <v>1.64</v>
      </c>
    </row>
    <row r="35" spans="1:2" ht="15">
      <c r="A35" t="s">
        <v>343</v>
      </c>
      <c r="B35">
        <v>3.34</v>
      </c>
    </row>
    <row r="36" spans="1:4" ht="15">
      <c r="A36" t="s">
        <v>344</v>
      </c>
      <c r="B36">
        <v>21.28</v>
      </c>
      <c r="C36" s="148">
        <v>19.5</v>
      </c>
      <c r="D36" s="159">
        <f>B36-C36</f>
        <v>1.7800000000000011</v>
      </c>
    </row>
    <row r="37" spans="1:2" ht="15">
      <c r="A37" t="s">
        <v>345</v>
      </c>
      <c r="B37">
        <v>7.3</v>
      </c>
    </row>
    <row r="38" spans="1:2" ht="15">
      <c r="A38" t="s">
        <v>314</v>
      </c>
      <c r="B38">
        <v>28.58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115"/>
  <sheetViews>
    <sheetView tabSelected="1" zoomScalePageLayoutView="0" workbookViewId="0" topLeftCell="C32">
      <selection activeCell="C51" sqref="C51"/>
    </sheetView>
  </sheetViews>
  <sheetFormatPr defaultColWidth="8.88671875" defaultRowHeight="15.75"/>
  <cols>
    <col min="1" max="1" width="18.88671875" style="67" customWidth="1"/>
    <col min="2" max="2" width="29.6640625" style="67" customWidth="1"/>
    <col min="3" max="3" width="14.10546875" style="67" customWidth="1"/>
    <col min="4" max="4" width="16.3359375" style="67" customWidth="1"/>
    <col min="5" max="5" width="13.6640625" style="67" bestFit="1" customWidth="1"/>
    <col min="6" max="6" width="13.6640625" style="67" customWidth="1"/>
    <col min="7" max="7" width="13.4453125" style="67" customWidth="1"/>
    <col min="8" max="11" width="13.6640625" style="67" customWidth="1"/>
    <col min="12" max="12" width="15.3359375" style="67" customWidth="1"/>
    <col min="13" max="13" width="13.6640625" style="67" bestFit="1" customWidth="1"/>
    <col min="14" max="16384" width="8.88671875" style="67" customWidth="1"/>
  </cols>
  <sheetData>
    <row r="1" spans="1:8" s="65" customFormat="1" ht="12.75">
      <c r="A1" s="64"/>
      <c r="D1" s="66" t="s">
        <v>251</v>
      </c>
      <c r="H1" s="67" t="s">
        <v>252</v>
      </c>
    </row>
    <row r="2" spans="1:8" s="65" customFormat="1" ht="12.75">
      <c r="A2" s="64"/>
      <c r="D2" s="66"/>
      <c r="E2" s="65" t="s">
        <v>255</v>
      </c>
      <c r="F2" s="65">
        <v>1055.06</v>
      </c>
      <c r="G2" s="65" t="s">
        <v>254</v>
      </c>
      <c r="H2" s="67">
        <v>10</v>
      </c>
    </row>
    <row r="3" spans="1:8" s="65" customFormat="1" ht="12.75">
      <c r="A3" s="64"/>
      <c r="D3" s="66"/>
      <c r="E3" s="65" t="s">
        <v>253</v>
      </c>
      <c r="F3" s="65">
        <v>1055056</v>
      </c>
      <c r="G3" s="65" t="s">
        <v>250</v>
      </c>
      <c r="H3" s="67"/>
    </row>
    <row r="4" spans="1:8" s="65" customFormat="1" ht="12.75">
      <c r="A4" s="64"/>
      <c r="D4" s="66"/>
      <c r="H4" s="67"/>
    </row>
    <row r="5" spans="1:8" s="65" customFormat="1" ht="12.75">
      <c r="A5" s="64"/>
      <c r="D5" s="66"/>
      <c r="H5" s="67"/>
    </row>
    <row r="6" spans="1:8" s="65" customFormat="1" ht="12.75">
      <c r="A6" s="64" t="s">
        <v>411</v>
      </c>
      <c r="B6" s="73"/>
      <c r="C6" s="186"/>
      <c r="D6" s="66"/>
      <c r="H6" s="67"/>
    </row>
    <row r="7" spans="1:8" s="65" customFormat="1" ht="15" customHeight="1" thickBot="1">
      <c r="A7" s="64"/>
      <c r="D7" s="66"/>
      <c r="H7" s="67"/>
    </row>
    <row r="8" spans="1:19" s="117" customFormat="1" ht="12.75">
      <c r="A8" s="193"/>
      <c r="B8" s="194" t="s">
        <v>412</v>
      </c>
      <c r="C8" s="195"/>
      <c r="D8" s="196"/>
      <c r="E8" s="195"/>
      <c r="F8" s="195"/>
      <c r="G8" s="195"/>
      <c r="H8" s="197"/>
      <c r="I8" s="195"/>
      <c r="J8" s="195"/>
      <c r="K8" s="198"/>
      <c r="L8" s="121"/>
      <c r="M8" s="121"/>
      <c r="N8" s="121"/>
      <c r="O8" s="121"/>
      <c r="P8" s="121"/>
      <c r="Q8" s="121"/>
      <c r="R8" s="121"/>
      <c r="S8" s="121"/>
    </row>
    <row r="9" spans="1:13" s="121" customFormat="1" ht="12.75">
      <c r="A9" s="199" t="s">
        <v>10</v>
      </c>
      <c r="B9" s="120" t="s">
        <v>262</v>
      </c>
      <c r="C9" s="120"/>
      <c r="D9" s="120"/>
      <c r="E9" s="120"/>
      <c r="F9" s="120"/>
      <c r="G9" s="120"/>
      <c r="H9" s="120"/>
      <c r="I9" s="120"/>
      <c r="J9" s="120"/>
      <c r="K9" s="200"/>
      <c r="M9" s="120" t="s">
        <v>10</v>
      </c>
    </row>
    <row r="10" spans="1:13" s="121" customFormat="1" ht="12.75">
      <c r="A10" s="199" t="s">
        <v>10</v>
      </c>
      <c r="B10" s="120" t="s">
        <v>10</v>
      </c>
      <c r="C10" s="122"/>
      <c r="D10" s="122"/>
      <c r="F10" s="122"/>
      <c r="G10" s="122"/>
      <c r="H10" s="187"/>
      <c r="I10" s="190"/>
      <c r="J10" s="187"/>
      <c r="K10" s="201"/>
      <c r="L10" s="122"/>
      <c r="M10" s="122"/>
    </row>
    <row r="11" spans="1:13" s="76" customFormat="1" ht="12">
      <c r="A11" s="202"/>
      <c r="B11" s="123" t="s">
        <v>10</v>
      </c>
      <c r="C11" s="76" t="s">
        <v>10</v>
      </c>
      <c r="D11" s="124" t="s">
        <v>12</v>
      </c>
      <c r="E11" s="124" t="s">
        <v>13</v>
      </c>
      <c r="F11" s="124" t="s">
        <v>14</v>
      </c>
      <c r="H11" s="188" t="s">
        <v>414</v>
      </c>
      <c r="J11" s="124" t="s">
        <v>16</v>
      </c>
      <c r="K11" s="203" t="s">
        <v>10</v>
      </c>
      <c r="L11" s="124"/>
      <c r="M11" s="124"/>
    </row>
    <row r="12" spans="1:13" s="76" customFormat="1" ht="12">
      <c r="A12" s="202"/>
      <c r="B12" s="123"/>
      <c r="C12" s="124" t="s">
        <v>19</v>
      </c>
      <c r="D12" s="124" t="s">
        <v>20</v>
      </c>
      <c r="E12" s="124" t="s">
        <v>21</v>
      </c>
      <c r="F12" s="124" t="s">
        <v>22</v>
      </c>
      <c r="G12" s="124" t="s">
        <v>23</v>
      </c>
      <c r="H12" s="188" t="s">
        <v>24</v>
      </c>
      <c r="I12" s="124" t="s">
        <v>415</v>
      </c>
      <c r="J12" s="124" t="s">
        <v>416</v>
      </c>
      <c r="K12" s="203" t="s">
        <v>413</v>
      </c>
      <c r="L12" s="124"/>
      <c r="M12" s="124"/>
    </row>
    <row r="13" spans="1:11" s="121" customFormat="1" ht="12.75">
      <c r="A13" s="204"/>
      <c r="B13" s="125"/>
      <c r="H13" s="187"/>
      <c r="K13" s="205"/>
    </row>
    <row r="14" spans="1:12" s="76" customFormat="1" ht="24.75">
      <c r="A14" s="218" t="s">
        <v>249</v>
      </c>
      <c r="B14" s="219" t="s">
        <v>410</v>
      </c>
      <c r="C14" s="221">
        <v>12402</v>
      </c>
      <c r="D14" s="221">
        <v>2727</v>
      </c>
      <c r="E14" s="221">
        <v>199</v>
      </c>
      <c r="F14" s="221">
        <v>121</v>
      </c>
      <c r="G14" s="221">
        <v>4728</v>
      </c>
      <c r="H14" s="221" t="s">
        <v>257</v>
      </c>
      <c r="I14" s="221">
        <f>1015+374</f>
        <v>1389</v>
      </c>
      <c r="J14" s="221" t="s">
        <v>247</v>
      </c>
      <c r="K14" s="222">
        <f>3187+51</f>
        <v>3238</v>
      </c>
      <c r="L14" s="259"/>
    </row>
    <row r="15" spans="1:12" s="76" customFormat="1" ht="12">
      <c r="A15" s="202" t="s">
        <v>250</v>
      </c>
      <c r="B15" s="123"/>
      <c r="C15" s="128">
        <f>C14*$F$3</f>
        <v>13084804512</v>
      </c>
      <c r="D15" s="128">
        <f aca="true" t="shared" si="0" ref="D15:K15">D14*$F$3</f>
        <v>2877137712</v>
      </c>
      <c r="E15" s="128">
        <f t="shared" si="0"/>
        <v>209956144</v>
      </c>
      <c r="F15" s="128">
        <f t="shared" si="0"/>
        <v>127661776</v>
      </c>
      <c r="G15" s="128">
        <f t="shared" si="0"/>
        <v>4988304768</v>
      </c>
      <c r="H15" s="189"/>
      <c r="I15" s="128">
        <f t="shared" si="0"/>
        <v>1465472784</v>
      </c>
      <c r="J15" s="128"/>
      <c r="K15" s="207">
        <f t="shared" si="0"/>
        <v>3416271328</v>
      </c>
      <c r="L15" s="72"/>
    </row>
    <row r="16" spans="1:11" s="76" customFormat="1" ht="12">
      <c r="A16" s="206"/>
      <c r="K16" s="208"/>
    </row>
    <row r="17" spans="1:11" s="192" customFormat="1" ht="12.75">
      <c r="A17" s="209"/>
      <c r="B17" s="179" t="s">
        <v>287</v>
      </c>
      <c r="C17" s="179">
        <f>SUM(D17:K17)</f>
        <v>12877176467.073364</v>
      </c>
      <c r="D17" s="179">
        <f>'SEDS results'!E9</f>
        <v>2909331096.17024</v>
      </c>
      <c r="E17" s="179">
        <f>'SEDS results'!E6</f>
        <v>0</v>
      </c>
      <c r="F17" s="179">
        <f>'SEDS results'!E7</f>
        <v>140960378.287866</v>
      </c>
      <c r="G17" s="179">
        <f>'SEDS results'!E8</f>
        <v>4996280210.85549</v>
      </c>
      <c r="H17" s="179"/>
      <c r="I17" s="179">
        <f>'SEDS results'!E5</f>
        <v>1456721398.32098</v>
      </c>
      <c r="J17" s="179"/>
      <c r="K17" s="210">
        <f>'SEDS results'!E10</f>
        <v>3373883383.43879</v>
      </c>
    </row>
    <row r="18" spans="1:13" s="76" customFormat="1" ht="12.75">
      <c r="A18" s="206"/>
      <c r="K18" s="208"/>
      <c r="M18" s="121"/>
    </row>
    <row r="19" spans="1:11" s="76" customFormat="1" ht="12.75">
      <c r="A19" s="206"/>
      <c r="B19" s="145" t="s">
        <v>288</v>
      </c>
      <c r="C19" s="145">
        <f>C15-C17</f>
        <v>207628044.92663574</v>
      </c>
      <c r="D19" s="145">
        <f aca="true" t="shared" si="1" ref="D19:K19">D15-D17</f>
        <v>-32193384.170239925</v>
      </c>
      <c r="E19" s="145">
        <f t="shared" si="1"/>
        <v>209956144</v>
      </c>
      <c r="F19" s="145">
        <f t="shared" si="1"/>
        <v>-13298602.287865996</v>
      </c>
      <c r="G19" s="145">
        <f t="shared" si="1"/>
        <v>-7975442.855489731</v>
      </c>
      <c r="H19" s="145"/>
      <c r="I19" s="145">
        <f t="shared" si="1"/>
        <v>8751385.679019928</v>
      </c>
      <c r="J19" s="145"/>
      <c r="K19" s="211">
        <f t="shared" si="1"/>
        <v>42387944.561210155</v>
      </c>
    </row>
    <row r="20" spans="1:11" s="76" customFormat="1" ht="12.75">
      <c r="A20" s="206"/>
      <c r="B20" s="145" t="s">
        <v>289</v>
      </c>
      <c r="C20" s="256">
        <f>C19/C15</f>
        <v>0.01586787519341395</v>
      </c>
      <c r="D20" s="145">
        <f aca="true" t="shared" si="2" ref="D20:K20">D19/D15</f>
        <v>-0.011189378956720555</v>
      </c>
      <c r="E20" s="145">
        <f t="shared" si="2"/>
        <v>1</v>
      </c>
      <c r="F20" s="145">
        <f t="shared" si="2"/>
        <v>-0.10417058813176777</v>
      </c>
      <c r="G20" s="145">
        <f t="shared" si="2"/>
        <v>-0.0015988283046882454</v>
      </c>
      <c r="H20" s="145"/>
      <c r="I20" s="145">
        <f t="shared" si="2"/>
        <v>0.005971714913144322</v>
      </c>
      <c r="J20" s="145"/>
      <c r="K20" s="211">
        <f t="shared" si="2"/>
        <v>0.012407663353257565</v>
      </c>
    </row>
    <row r="21" spans="1:11" s="76" customFormat="1" ht="12.75">
      <c r="A21" s="206"/>
      <c r="B21" s="145" t="s">
        <v>290</v>
      </c>
      <c r="C21" s="145">
        <f>C19/$F$3</f>
        <v>196.79338814871983</v>
      </c>
      <c r="D21" s="145">
        <f>D19/$F$3</f>
        <v>-30.513436414976955</v>
      </c>
      <c r="E21" s="145">
        <f>E19/$F$3</f>
        <v>199</v>
      </c>
      <c r="F21" s="145">
        <f>F19/$F$3</f>
        <v>-12.604641163943901</v>
      </c>
      <c r="G21" s="145">
        <f>G19/$F$3</f>
        <v>-7.559260224566024</v>
      </c>
      <c r="H21" s="145"/>
      <c r="I21" s="145">
        <f>I19/$F$3</f>
        <v>8.294712014357463</v>
      </c>
      <c r="J21" s="145"/>
      <c r="K21" s="211">
        <f>K19/$F$3</f>
        <v>40.176013937848</v>
      </c>
    </row>
    <row r="22" spans="1:11" s="76" customFormat="1" ht="12.75" thickBot="1">
      <c r="A22" s="212"/>
      <c r="B22" s="141"/>
      <c r="C22" s="141"/>
      <c r="D22" s="141"/>
      <c r="E22" s="141"/>
      <c r="F22" s="141"/>
      <c r="G22" s="141"/>
      <c r="H22" s="141"/>
      <c r="I22" s="141"/>
      <c r="J22" s="141"/>
      <c r="K22" s="213"/>
    </row>
    <row r="23" spans="3:11" s="76" customFormat="1" ht="12">
      <c r="C23" s="257">
        <f>C17/$F$3</f>
        <v>12205.20661185128</v>
      </c>
      <c r="D23" s="257">
        <f aca="true" t="shared" si="3" ref="D23:K23">D17/$F$3</f>
        <v>2757.513436414977</v>
      </c>
      <c r="E23" s="257">
        <f t="shared" si="3"/>
        <v>0</v>
      </c>
      <c r="F23" s="257">
        <f t="shared" si="3"/>
        <v>133.6046411639439</v>
      </c>
      <c r="G23" s="257">
        <f t="shared" si="3"/>
        <v>4735.559260224566</v>
      </c>
      <c r="H23" s="257">
        <f t="shared" si="3"/>
        <v>0</v>
      </c>
      <c r="I23" s="257">
        <f t="shared" si="3"/>
        <v>1380.7052879856426</v>
      </c>
      <c r="J23" s="257">
        <f t="shared" si="3"/>
        <v>0</v>
      </c>
      <c r="K23" s="257">
        <f t="shared" si="3"/>
        <v>3197.823986062152</v>
      </c>
    </row>
    <row r="24" s="76" customFormat="1" ht="12"/>
    <row r="25" spans="1:5" s="76" customFormat="1" ht="12">
      <c r="A25" s="128" t="s">
        <v>34</v>
      </c>
      <c r="B25" s="234" t="s">
        <v>260</v>
      </c>
      <c r="C25" s="235"/>
      <c r="D25" s="235"/>
      <c r="E25" s="235"/>
    </row>
    <row r="26" spans="1:5" s="76" customFormat="1" ht="12">
      <c r="A26" s="128" t="s">
        <v>417</v>
      </c>
      <c r="B26" s="234" t="s">
        <v>261</v>
      </c>
      <c r="C26" s="235"/>
      <c r="D26" s="235"/>
      <c r="E26" s="235"/>
    </row>
    <row r="27" ht="12">
      <c r="B27" s="75"/>
    </row>
    <row r="28" ht="12">
      <c r="B28" s="75"/>
    </row>
    <row r="29" ht="12">
      <c r="B29" s="75"/>
    </row>
    <row r="30" spans="1:2" ht="18" customHeight="1">
      <c r="A30" s="64" t="s">
        <v>418</v>
      </c>
      <c r="B30" s="75"/>
    </row>
    <row r="31" s="76" customFormat="1" ht="12.75" thickBot="1">
      <c r="B31" s="113"/>
    </row>
    <row r="32" spans="1:11" s="76" customFormat="1" ht="12.75">
      <c r="A32" s="236"/>
      <c r="B32" s="195" t="s">
        <v>420</v>
      </c>
      <c r="C32" s="197"/>
      <c r="D32" s="197"/>
      <c r="E32" s="197"/>
      <c r="F32" s="197"/>
      <c r="G32" s="197"/>
      <c r="H32" s="197"/>
      <c r="I32" s="197"/>
      <c r="J32" s="197"/>
      <c r="K32" s="237"/>
    </row>
    <row r="33" spans="1:11" s="76" customFormat="1" ht="12">
      <c r="A33" s="206"/>
      <c r="B33" s="113"/>
      <c r="H33" s="230"/>
      <c r="I33" s="230"/>
      <c r="J33" s="230"/>
      <c r="K33" s="238"/>
    </row>
    <row r="34" spans="1:17" s="135" customFormat="1" ht="12.75">
      <c r="A34" s="239"/>
      <c r="B34" s="132"/>
      <c r="C34" s="215" t="s">
        <v>10</v>
      </c>
      <c r="D34" s="215" t="s">
        <v>277</v>
      </c>
      <c r="E34" s="216" t="s">
        <v>13</v>
      </c>
      <c r="F34" s="216" t="s">
        <v>14</v>
      </c>
      <c r="G34" s="215"/>
      <c r="H34" s="229" t="s">
        <v>15</v>
      </c>
      <c r="I34" s="215"/>
      <c r="J34" s="216" t="s">
        <v>16</v>
      </c>
      <c r="K34" s="240" t="s">
        <v>10</v>
      </c>
      <c r="L34" s="216"/>
      <c r="M34" s="216"/>
      <c r="N34" s="215"/>
      <c r="O34" s="215"/>
      <c r="P34" s="215"/>
      <c r="Q34" s="215"/>
    </row>
    <row r="35" spans="1:41" s="135" customFormat="1" ht="12.75">
      <c r="A35" s="239"/>
      <c r="B35" s="132"/>
      <c r="C35" s="217" t="s">
        <v>19</v>
      </c>
      <c r="D35" s="217"/>
      <c r="E35" s="216" t="s">
        <v>21</v>
      </c>
      <c r="F35" s="216" t="s">
        <v>292</v>
      </c>
      <c r="G35" s="216" t="s">
        <v>293</v>
      </c>
      <c r="H35" s="229" t="s">
        <v>294</v>
      </c>
      <c r="I35" s="216" t="s">
        <v>25</v>
      </c>
      <c r="J35" s="216" t="s">
        <v>26</v>
      </c>
      <c r="K35" s="240" t="s">
        <v>295</v>
      </c>
      <c r="L35" s="217"/>
      <c r="M35" s="217"/>
      <c r="N35" s="232"/>
      <c r="O35" s="232"/>
      <c r="P35" s="232"/>
      <c r="Q35" s="232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</row>
    <row r="36" spans="1:11" s="76" customFormat="1" ht="12">
      <c r="A36" s="206" t="s">
        <v>249</v>
      </c>
      <c r="B36" s="76" t="s">
        <v>264</v>
      </c>
      <c r="C36" s="76">
        <v>6793</v>
      </c>
      <c r="H36" s="230"/>
      <c r="K36" s="238"/>
    </row>
    <row r="37" spans="1:11" s="76" customFormat="1" ht="12">
      <c r="A37" s="206" t="s">
        <v>249</v>
      </c>
      <c r="B37" s="76" t="s">
        <v>263</v>
      </c>
      <c r="C37" s="76">
        <v>3399</v>
      </c>
      <c r="H37" s="230"/>
      <c r="K37" s="238"/>
    </row>
    <row r="38" spans="1:41" s="223" customFormat="1" ht="12.75">
      <c r="A38" s="218" t="s">
        <v>249</v>
      </c>
      <c r="B38" s="220" t="s">
        <v>419</v>
      </c>
      <c r="C38" s="224">
        <f>C36-C37</f>
        <v>3394</v>
      </c>
      <c r="D38" s="224"/>
      <c r="E38" s="224">
        <v>64</v>
      </c>
      <c r="F38" s="224">
        <v>17</v>
      </c>
      <c r="G38" s="224">
        <v>401</v>
      </c>
      <c r="H38" s="166">
        <v>2143</v>
      </c>
      <c r="I38" s="224">
        <v>417</v>
      </c>
      <c r="J38" s="224">
        <v>56</v>
      </c>
      <c r="K38" s="241">
        <v>297</v>
      </c>
      <c r="L38" s="258">
        <f>SUM(D38:K38)</f>
        <v>3395</v>
      </c>
      <c r="M38" s="27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</row>
    <row r="39" spans="1:11" s="76" customFormat="1" ht="12.75">
      <c r="A39" s="206"/>
      <c r="C39" s="114"/>
      <c r="H39" s="230"/>
      <c r="K39" s="238"/>
    </row>
    <row r="40" spans="1:96" s="179" customFormat="1" ht="25.5">
      <c r="A40" s="209" t="s">
        <v>250</v>
      </c>
      <c r="B40" s="244" t="s">
        <v>421</v>
      </c>
      <c r="C40" s="179">
        <f>SUM(D40:K40)</f>
        <v>3581915120</v>
      </c>
      <c r="D40" s="179">
        <f>D38*$F$3</f>
        <v>0</v>
      </c>
      <c r="E40" s="179">
        <f aca="true" t="shared" si="4" ref="E40:J40">E38*$F$3</f>
        <v>67523584</v>
      </c>
      <c r="F40" s="179">
        <f t="shared" si="4"/>
        <v>17935952</v>
      </c>
      <c r="G40" s="179">
        <f t="shared" si="4"/>
        <v>423077456</v>
      </c>
      <c r="H40" s="231">
        <f t="shared" si="4"/>
        <v>2260985008</v>
      </c>
      <c r="I40" s="225">
        <f t="shared" si="4"/>
        <v>439958352</v>
      </c>
      <c r="J40" s="226">
        <f t="shared" si="4"/>
        <v>59083136</v>
      </c>
      <c r="K40" s="242">
        <f>K38*$F$3</f>
        <v>313351632</v>
      </c>
      <c r="L40" s="192"/>
      <c r="M40" s="121">
        <f>L38+C23</f>
        <v>15600.20661185128</v>
      </c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</row>
    <row r="41" spans="1:12" s="76" customFormat="1" ht="12.75">
      <c r="A41" s="206"/>
      <c r="B41" s="113"/>
      <c r="C41" s="114"/>
      <c r="I41" s="227">
        <f>I40+J40</f>
        <v>499041488</v>
      </c>
      <c r="J41" s="228"/>
      <c r="K41" s="243">
        <f>K40+H40</f>
        <v>2574336640</v>
      </c>
      <c r="L41" s="145"/>
    </row>
    <row r="42" spans="1:11" s="76" customFormat="1" ht="18" customHeight="1" thickBot="1">
      <c r="A42" s="212"/>
      <c r="B42" s="142"/>
      <c r="C42" s="143"/>
      <c r="D42" s="141"/>
      <c r="E42" s="141"/>
      <c r="F42" s="141"/>
      <c r="G42" s="141"/>
      <c r="H42" s="141"/>
      <c r="I42" s="141"/>
      <c r="J42" s="141"/>
      <c r="K42" s="213"/>
    </row>
    <row r="43" spans="2:3" s="76" customFormat="1" ht="18" customHeight="1">
      <c r="B43" s="113"/>
      <c r="C43" s="114"/>
    </row>
    <row r="44" spans="1:3" s="76" customFormat="1" ht="18" customHeight="1">
      <c r="A44" s="121" t="s">
        <v>422</v>
      </c>
      <c r="B44" s="113"/>
      <c r="C44" s="114"/>
    </row>
    <row r="45" spans="2:3" s="76" customFormat="1" ht="18" customHeight="1">
      <c r="B45" s="113"/>
      <c r="C45" s="114"/>
    </row>
    <row r="46" spans="1:11" ht="12">
      <c r="A46" s="67" t="s">
        <v>423</v>
      </c>
      <c r="B46" s="67" t="s">
        <v>403</v>
      </c>
      <c r="C46" s="76">
        <f>SUM(D46:K46)</f>
        <v>21270</v>
      </c>
      <c r="D46" s="67">
        <f>'AEO table 6'!B43*1000</f>
        <v>3340</v>
      </c>
      <c r="E46" s="67">
        <f>'AEO table 6'!B29*1000</f>
        <v>270</v>
      </c>
      <c r="F46" s="67">
        <f>'AEO table 6'!B28*1000</f>
        <v>1260</v>
      </c>
      <c r="G46" s="67">
        <f>'AEO table 6'!B38*1000</f>
        <v>6880</v>
      </c>
      <c r="H46" s="67">
        <f>('AEO table 6'!B25+'AEO table 6'!B26)*1000</f>
        <v>2060</v>
      </c>
      <c r="I46" s="67">
        <f>'AEO table 6'!B41*1000</f>
        <v>1880</v>
      </c>
      <c r="K46" s="67">
        <f>('AEO table 6'!B34-'AEO table 6'!B29-'AEO table 6'!B28-'AEO table 6'!B26-'AEO table 6'!B25+'AEO table 6'!B42)*1000</f>
        <v>5580</v>
      </c>
    </row>
    <row r="47" spans="1:11" ht="12.75">
      <c r="A47" s="152" t="s">
        <v>250</v>
      </c>
      <c r="B47" s="253" t="s">
        <v>426</v>
      </c>
      <c r="C47" s="254">
        <f>SUM(D47:K47)</f>
        <v>22441041120</v>
      </c>
      <c r="D47" s="253">
        <f>D46*$F$3</f>
        <v>3523887040</v>
      </c>
      <c r="E47" s="253">
        <f aca="true" t="shared" si="5" ref="E47:J47">E46*$F$3</f>
        <v>284865120</v>
      </c>
      <c r="F47" s="253">
        <f t="shared" si="5"/>
        <v>1329370560</v>
      </c>
      <c r="G47" s="253">
        <f t="shared" si="5"/>
        <v>7258785280</v>
      </c>
      <c r="H47" s="253"/>
      <c r="I47" s="253">
        <f t="shared" si="5"/>
        <v>1983505280</v>
      </c>
      <c r="J47" s="253">
        <f t="shared" si="5"/>
        <v>0</v>
      </c>
      <c r="K47" s="253">
        <f>(K46+H46)*$F$3</f>
        <v>8060627840</v>
      </c>
    </row>
    <row r="48" spans="2:11" ht="12">
      <c r="B48" s="67" t="s">
        <v>424</v>
      </c>
      <c r="C48" s="76">
        <f>SUM(D48:K48)</f>
        <v>16459091587.198696</v>
      </c>
      <c r="D48" s="147">
        <f>C68</f>
        <v>2909331096.17024</v>
      </c>
      <c r="E48" s="67">
        <f>C65</f>
        <v>67523584</v>
      </c>
      <c r="F48" s="67">
        <f>C66</f>
        <v>158896330.287866</v>
      </c>
      <c r="G48" s="67">
        <f>C67</f>
        <v>5419357666.98082</v>
      </c>
      <c r="I48" s="67">
        <f>C64</f>
        <v>1955762886.32098</v>
      </c>
      <c r="K48" s="147">
        <v>5948220023.43879</v>
      </c>
    </row>
    <row r="49" spans="3:11" ht="12.75">
      <c r="C49" s="260">
        <f>C48/$F$3</f>
        <v>15600.206611970072</v>
      </c>
      <c r="D49" s="260">
        <f aca="true" t="shared" si="6" ref="D49:K49">D48/$F$3</f>
        <v>2757.513436414977</v>
      </c>
      <c r="E49" s="260">
        <f t="shared" si="6"/>
        <v>64</v>
      </c>
      <c r="F49" s="260">
        <f t="shared" si="6"/>
        <v>150.6046411639439</v>
      </c>
      <c r="G49" s="260">
        <f t="shared" si="6"/>
        <v>5136.559260343356</v>
      </c>
      <c r="H49" s="260">
        <f t="shared" si="6"/>
        <v>0</v>
      </c>
      <c r="I49" s="260">
        <f t="shared" si="6"/>
        <v>1853.7052879856426</v>
      </c>
      <c r="J49" s="260">
        <f t="shared" si="6"/>
        <v>0</v>
      </c>
      <c r="K49" s="260">
        <f t="shared" si="6"/>
        <v>5637.8239860621525</v>
      </c>
    </row>
    <row r="50" spans="2:87" s="177" customFormat="1" ht="12.75">
      <c r="B50" s="177" t="s">
        <v>425</v>
      </c>
      <c r="C50" s="179">
        <f>SUM(D50:K50)</f>
        <v>5981949532.801304</v>
      </c>
      <c r="D50" s="177">
        <f>D47-D48</f>
        <v>614555943.8297601</v>
      </c>
      <c r="E50" s="177">
        <f>E47-E48</f>
        <v>217341536</v>
      </c>
      <c r="F50" s="177">
        <f>F47-F48</f>
        <v>1170474229.712134</v>
      </c>
      <c r="G50" s="177">
        <f>G47-G48</f>
        <v>1839427613.0191803</v>
      </c>
      <c r="I50" s="177">
        <f>I47-I48</f>
        <v>27742393.679019928</v>
      </c>
      <c r="J50" s="177">
        <f>J47-J48</f>
        <v>0</v>
      </c>
      <c r="K50" s="177">
        <f>K47-K48</f>
        <v>2112407816.5612097</v>
      </c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  <c r="BF50" s="250"/>
      <c r="BG50" s="250"/>
      <c r="BH50" s="250"/>
      <c r="BI50" s="250"/>
      <c r="BJ50" s="250"/>
      <c r="BK50" s="250"/>
      <c r="BL50" s="250"/>
      <c r="BM50" s="250"/>
      <c r="BN50" s="250"/>
      <c r="BO50" s="250"/>
      <c r="BP50" s="250"/>
      <c r="BQ50" s="250"/>
      <c r="BR50" s="250"/>
      <c r="BS50" s="250"/>
      <c r="BT50" s="250"/>
      <c r="BU50" s="250"/>
      <c r="BV50" s="250"/>
      <c r="BW50" s="250"/>
      <c r="BX50" s="250"/>
      <c r="BY50" s="250"/>
      <c r="BZ50" s="250"/>
      <c r="CA50" s="250"/>
      <c r="CB50" s="250"/>
      <c r="CC50" s="250"/>
      <c r="CD50" s="250"/>
      <c r="CE50" s="250"/>
      <c r="CF50" s="250"/>
      <c r="CG50" s="250"/>
      <c r="CH50" s="250"/>
      <c r="CI50" s="250"/>
    </row>
    <row r="51" spans="3:11" ht="12">
      <c r="C51" s="76">
        <f>SUM(D51:K51)</f>
        <v>5669.793388029928</v>
      </c>
      <c r="D51" s="76">
        <f aca="true" t="shared" si="7" ref="D51:K51">D50/$F$3</f>
        <v>582.4865635850231</v>
      </c>
      <c r="E51" s="76">
        <f t="shared" si="7"/>
        <v>206</v>
      </c>
      <c r="F51" s="76">
        <f t="shared" si="7"/>
        <v>1109.395358836056</v>
      </c>
      <c r="G51" s="76">
        <f t="shared" si="7"/>
        <v>1743.4407396566442</v>
      </c>
      <c r="H51" s="76">
        <f t="shared" si="7"/>
        <v>0</v>
      </c>
      <c r="I51" s="76">
        <f t="shared" si="7"/>
        <v>26.294712014357465</v>
      </c>
      <c r="J51" s="76">
        <f t="shared" si="7"/>
        <v>0</v>
      </c>
      <c r="K51" s="76">
        <f t="shared" si="7"/>
        <v>2002.1760139378475</v>
      </c>
    </row>
    <row r="52" spans="1:11" ht="12">
      <c r="A52" s="152" t="s">
        <v>250</v>
      </c>
      <c r="B52" s="152" t="s">
        <v>427</v>
      </c>
      <c r="C52" s="214">
        <f>SUM(D52:K52)</f>
        <v>22441041119.99869</v>
      </c>
      <c r="D52" s="152">
        <f>E68</f>
        <v>3523887040.00024</v>
      </c>
      <c r="E52" s="152">
        <f>E65</f>
        <v>284865120</v>
      </c>
      <c r="F52" s="152">
        <f>E66</f>
        <v>1329370559.99786</v>
      </c>
      <c r="G52" s="152">
        <f>E67</f>
        <v>7258785280.00082</v>
      </c>
      <c r="H52" s="152"/>
      <c r="I52" s="152">
        <f>E64</f>
        <v>1983505280.00098</v>
      </c>
      <c r="J52" s="152"/>
      <c r="K52" s="152">
        <f>E69</f>
        <v>8060627839.99879</v>
      </c>
    </row>
    <row r="53" ht="12">
      <c r="C53" s="76"/>
    </row>
    <row r="54" ht="12.75">
      <c r="C54" s="145"/>
    </row>
    <row r="55" ht="12.75">
      <c r="C55" s="145"/>
    </row>
    <row r="56" ht="12.75">
      <c r="C56" s="145"/>
    </row>
    <row r="60" spans="2:5" ht="12">
      <c r="B60" s="76"/>
      <c r="C60" s="76"/>
      <c r="D60" s="76"/>
      <c r="E60" s="76"/>
    </row>
    <row r="61" spans="2:5" ht="12.75">
      <c r="B61" s="78" t="s">
        <v>429</v>
      </c>
      <c r="C61" s="119" t="s">
        <v>430</v>
      </c>
      <c r="D61" s="119"/>
      <c r="E61" s="191" t="s">
        <v>428</v>
      </c>
    </row>
    <row r="62" spans="2:5" ht="12">
      <c r="B62" s="246" t="s">
        <v>10</v>
      </c>
      <c r="C62" s="76">
        <v>2005</v>
      </c>
      <c r="D62" s="76"/>
      <c r="E62" s="80">
        <v>2005</v>
      </c>
    </row>
    <row r="63" spans="2:5" ht="12">
      <c r="B63" s="246" t="s">
        <v>303</v>
      </c>
      <c r="C63" s="245"/>
      <c r="D63" s="76"/>
      <c r="E63" s="80"/>
    </row>
    <row r="64" spans="2:10" ht="12.75">
      <c r="B64" s="246" t="s">
        <v>299</v>
      </c>
      <c r="C64" s="76">
        <v>1955762886.32098</v>
      </c>
      <c r="D64" s="76"/>
      <c r="E64" s="80">
        <v>1983505280.00098</v>
      </c>
      <c r="F64" s="251"/>
      <c r="G64" s="183"/>
      <c r="H64" s="147"/>
      <c r="I64" s="147"/>
      <c r="J64" s="147"/>
    </row>
    <row r="65" spans="2:7" ht="12.75">
      <c r="B65" s="246" t="s">
        <v>300</v>
      </c>
      <c r="C65" s="76">
        <v>67523584</v>
      </c>
      <c r="D65" s="76"/>
      <c r="E65" s="80">
        <v>284865120</v>
      </c>
      <c r="F65" s="186"/>
      <c r="G65" s="26"/>
    </row>
    <row r="66" spans="2:7" ht="12.75">
      <c r="B66" s="246" t="s">
        <v>301</v>
      </c>
      <c r="C66" s="76">
        <v>158896330.287866</v>
      </c>
      <c r="D66" s="76"/>
      <c r="E66" s="80">
        <v>1329370559.99786</v>
      </c>
      <c r="F66" s="186"/>
      <c r="G66" s="26"/>
    </row>
    <row r="67" spans="2:7" ht="12.75">
      <c r="B67" s="246" t="s">
        <v>276</v>
      </c>
      <c r="C67" s="76">
        <v>5419357666.98082</v>
      </c>
      <c r="D67" s="76"/>
      <c r="E67" s="80">
        <v>7258785280.00082</v>
      </c>
      <c r="F67" s="252"/>
      <c r="G67" s="140"/>
    </row>
    <row r="68" spans="2:7" ht="12.75">
      <c r="B68" s="246" t="s">
        <v>277</v>
      </c>
      <c r="C68" s="76">
        <v>2909331096.17024</v>
      </c>
      <c r="D68" s="76"/>
      <c r="E68" s="80">
        <v>3523887040.00024</v>
      </c>
      <c r="F68" s="252"/>
      <c r="G68" s="140"/>
    </row>
    <row r="69" spans="2:7" ht="12.75">
      <c r="B69" s="247" t="s">
        <v>302</v>
      </c>
      <c r="C69" s="255">
        <v>5948220023.43879</v>
      </c>
      <c r="D69" s="255"/>
      <c r="E69" s="228">
        <v>8060627839.99879</v>
      </c>
      <c r="F69" s="252"/>
      <c r="G69" s="140"/>
    </row>
    <row r="70" spans="2:5" ht="12">
      <c r="B70" s="76"/>
      <c r="C70" s="76"/>
      <c r="D70" s="76"/>
      <c r="E70" s="214">
        <v>22441041119.9987</v>
      </c>
    </row>
    <row r="71" spans="3:9" ht="12">
      <c r="C71" s="76"/>
      <c r="D71" s="245"/>
      <c r="E71" s="245"/>
      <c r="F71" s="147"/>
      <c r="G71" s="147"/>
      <c r="H71" s="147"/>
      <c r="I71" s="147"/>
    </row>
    <row r="72" spans="2:7" ht="12">
      <c r="B72" s="147"/>
      <c r="C72" s="147"/>
      <c r="D72" s="147"/>
      <c r="E72" s="147"/>
      <c r="F72" s="147"/>
      <c r="G72" s="147"/>
    </row>
    <row r="73" spans="2:7" ht="12">
      <c r="B73" s="149"/>
      <c r="C73" s="147"/>
      <c r="D73" s="147"/>
      <c r="E73" s="147"/>
      <c r="F73" s="147"/>
      <c r="G73" s="147"/>
    </row>
    <row r="74" spans="2:7" ht="12">
      <c r="B74" s="147"/>
      <c r="C74" s="147"/>
      <c r="D74" s="147"/>
      <c r="E74" s="147"/>
      <c r="F74" s="147"/>
      <c r="G74" s="147"/>
    </row>
    <row r="75" spans="2:7" ht="12">
      <c r="B75" s="149"/>
      <c r="D75" s="147"/>
      <c r="E75" s="147"/>
      <c r="F75" s="147"/>
      <c r="G75" s="147"/>
    </row>
    <row r="76" spans="2:7" ht="12.75">
      <c r="B76" s="248"/>
      <c r="C76" s="147"/>
      <c r="D76" s="147"/>
      <c r="E76" s="147"/>
      <c r="F76" s="147"/>
      <c r="G76" s="147"/>
    </row>
    <row r="77" spans="2:7" ht="12">
      <c r="B77" s="149"/>
      <c r="C77" s="154"/>
      <c r="E77" s="147"/>
      <c r="F77" s="147"/>
      <c r="G77" s="147"/>
    </row>
    <row r="78" spans="2:7" ht="12">
      <c r="B78" s="147"/>
      <c r="C78" s="147"/>
      <c r="D78" s="147"/>
      <c r="E78" s="147"/>
      <c r="F78" s="147"/>
      <c r="G78" s="147"/>
    </row>
    <row r="79" spans="2:7" ht="15">
      <c r="B79" s="249"/>
      <c r="C79" s="147"/>
      <c r="D79" s="147"/>
      <c r="E79" s="147"/>
      <c r="F79" s="147"/>
      <c r="G79" s="147"/>
    </row>
    <row r="80" spans="2:7" ht="12">
      <c r="B80" s="149"/>
      <c r="C80" s="147"/>
      <c r="D80" s="147"/>
      <c r="E80" s="147"/>
      <c r="F80" s="147"/>
      <c r="G80" s="147"/>
    </row>
    <row r="81" spans="2:7" ht="12">
      <c r="B81" s="147"/>
      <c r="C81" s="147"/>
      <c r="D81" s="147"/>
      <c r="E81" s="147"/>
      <c r="F81" s="147"/>
      <c r="G81" s="147"/>
    </row>
    <row r="82" spans="2:7" ht="12">
      <c r="B82" s="147"/>
      <c r="C82" s="147"/>
      <c r="D82" s="147"/>
      <c r="E82" s="147"/>
      <c r="F82" s="147"/>
      <c r="G82" s="147"/>
    </row>
    <row r="83" spans="2:7" ht="12">
      <c r="B83" s="147"/>
      <c r="C83" s="147"/>
      <c r="D83" s="147"/>
      <c r="E83" s="147"/>
      <c r="F83" s="147"/>
      <c r="G83" s="147"/>
    </row>
    <row r="84" spans="2:7" ht="12">
      <c r="B84" s="147"/>
      <c r="C84" s="147"/>
      <c r="D84" s="147"/>
      <c r="E84" s="147"/>
      <c r="F84" s="147"/>
      <c r="G84" s="147"/>
    </row>
    <row r="85" spans="2:7" ht="12">
      <c r="B85" s="147"/>
      <c r="C85" s="147"/>
      <c r="D85" s="147"/>
      <c r="E85" s="147"/>
      <c r="F85" s="147"/>
      <c r="G85" s="147"/>
    </row>
    <row r="86" spans="2:7" ht="12">
      <c r="B86" s="147"/>
      <c r="C86" s="147"/>
      <c r="D86" s="147"/>
      <c r="E86" s="147"/>
      <c r="F86" s="147"/>
      <c r="G86" s="147"/>
    </row>
    <row r="87" spans="2:7" ht="12">
      <c r="B87" s="147"/>
      <c r="C87" s="147"/>
      <c r="D87" s="147"/>
      <c r="E87" s="147"/>
      <c r="F87" s="147"/>
      <c r="G87" s="147"/>
    </row>
    <row r="88" spans="2:7" ht="12">
      <c r="B88" s="147"/>
      <c r="C88" s="147"/>
      <c r="D88" s="147"/>
      <c r="E88" s="147"/>
      <c r="F88" s="147"/>
      <c r="G88" s="147"/>
    </row>
    <row r="89" spans="2:7" ht="12">
      <c r="B89" s="147"/>
      <c r="C89" s="147"/>
      <c r="D89" s="147"/>
      <c r="E89" s="147"/>
      <c r="F89" s="147"/>
      <c r="G89" s="147"/>
    </row>
    <row r="90" spans="2:7" ht="12">
      <c r="B90" s="147"/>
      <c r="C90" s="147"/>
      <c r="D90" s="147"/>
      <c r="E90" s="147"/>
      <c r="F90" s="147"/>
      <c r="G90" s="147"/>
    </row>
    <row r="91" spans="2:7" ht="12">
      <c r="B91" s="147"/>
      <c r="C91" s="147"/>
      <c r="D91" s="147"/>
      <c r="E91" s="147"/>
      <c r="F91" s="147"/>
      <c r="G91" s="147"/>
    </row>
    <row r="92" spans="2:7" ht="12">
      <c r="B92" s="147"/>
      <c r="C92" s="147"/>
      <c r="D92" s="147"/>
      <c r="E92" s="147"/>
      <c r="F92" s="147"/>
      <c r="G92" s="147"/>
    </row>
    <row r="93" spans="2:7" ht="12">
      <c r="B93" s="147"/>
      <c r="C93" s="147"/>
      <c r="D93" s="147"/>
      <c r="E93" s="147"/>
      <c r="F93" s="147"/>
      <c r="G93" s="147"/>
    </row>
    <row r="94" spans="2:7" ht="12">
      <c r="B94" s="147"/>
      <c r="C94" s="147"/>
      <c r="D94" s="147"/>
      <c r="E94" s="147"/>
      <c r="F94" s="147"/>
      <c r="G94" s="147"/>
    </row>
    <row r="95" spans="2:7" ht="12">
      <c r="B95" s="147"/>
      <c r="C95" s="147"/>
      <c r="D95" s="147"/>
      <c r="E95" s="147"/>
      <c r="F95" s="147"/>
      <c r="G95" s="147"/>
    </row>
    <row r="96" spans="2:7" ht="12">
      <c r="B96" s="147"/>
      <c r="C96" s="147"/>
      <c r="D96" s="147"/>
      <c r="E96" s="147"/>
      <c r="F96" s="147"/>
      <c r="G96" s="147"/>
    </row>
    <row r="97" spans="2:7" ht="12">
      <c r="B97" s="147"/>
      <c r="C97" s="147"/>
      <c r="D97" s="147"/>
      <c r="E97" s="147"/>
      <c r="F97" s="147"/>
      <c r="G97" s="147"/>
    </row>
    <row r="98" spans="2:7" ht="12">
      <c r="B98" s="147"/>
      <c r="C98" s="147"/>
      <c r="D98" s="147"/>
      <c r="E98" s="147"/>
      <c r="F98" s="147"/>
      <c r="G98" s="147"/>
    </row>
    <row r="99" spans="2:7" ht="12">
      <c r="B99" s="147"/>
      <c r="C99" s="147"/>
      <c r="D99" s="147"/>
      <c r="E99" s="147"/>
      <c r="F99" s="147"/>
      <c r="G99" s="147"/>
    </row>
    <row r="100" spans="2:7" ht="12">
      <c r="B100" s="147"/>
      <c r="C100" s="147"/>
      <c r="D100" s="147"/>
      <c r="E100" s="147"/>
      <c r="F100" s="147"/>
      <c r="G100" s="147"/>
    </row>
    <row r="101" spans="2:7" ht="12">
      <c r="B101" s="147"/>
      <c r="C101" s="147"/>
      <c r="D101" s="147"/>
      <c r="E101" s="147"/>
      <c r="F101" s="147"/>
      <c r="G101" s="147"/>
    </row>
    <row r="102" spans="2:7" ht="12">
      <c r="B102" s="147"/>
      <c r="C102" s="147"/>
      <c r="D102" s="147"/>
      <c r="E102" s="147"/>
      <c r="F102" s="147"/>
      <c r="G102" s="147"/>
    </row>
    <row r="103" spans="2:7" ht="12">
      <c r="B103" s="147"/>
      <c r="C103" s="147"/>
      <c r="D103" s="147"/>
      <c r="E103" s="147"/>
      <c r="F103" s="147"/>
      <c r="G103" s="147"/>
    </row>
    <row r="104" spans="2:7" ht="12">
      <c r="B104" s="147"/>
      <c r="C104" s="147"/>
      <c r="D104" s="147"/>
      <c r="E104" s="147"/>
      <c r="F104" s="147"/>
      <c r="G104" s="147"/>
    </row>
    <row r="105" spans="2:7" ht="12">
      <c r="B105" s="147"/>
      <c r="C105" s="147"/>
      <c r="D105" s="147"/>
      <c r="E105" s="147"/>
      <c r="F105" s="147"/>
      <c r="G105" s="147"/>
    </row>
    <row r="106" spans="2:7" ht="12">
      <c r="B106" s="147"/>
      <c r="C106" s="147"/>
      <c r="D106" s="147"/>
      <c r="E106" s="147"/>
      <c r="F106" s="147"/>
      <c r="G106" s="147"/>
    </row>
    <row r="107" spans="2:7" ht="12">
      <c r="B107" s="147"/>
      <c r="C107" s="147"/>
      <c r="D107" s="147"/>
      <c r="E107" s="147"/>
      <c r="F107" s="147"/>
      <c r="G107" s="147"/>
    </row>
    <row r="108" spans="2:7" ht="12">
      <c r="B108" s="147"/>
      <c r="C108" s="147"/>
      <c r="D108" s="147"/>
      <c r="E108" s="147"/>
      <c r="F108" s="147"/>
      <c r="G108" s="147"/>
    </row>
    <row r="109" spans="2:7" ht="12">
      <c r="B109" s="147"/>
      <c r="C109" s="147"/>
      <c r="D109" s="147"/>
      <c r="E109" s="147"/>
      <c r="F109" s="147"/>
      <c r="G109" s="147"/>
    </row>
    <row r="110" spans="2:7" ht="12">
      <c r="B110" s="147"/>
      <c r="C110" s="147"/>
      <c r="D110" s="147"/>
      <c r="E110" s="147"/>
      <c r="F110" s="147"/>
      <c r="G110" s="147"/>
    </row>
    <row r="111" spans="2:7" ht="12">
      <c r="B111" s="147"/>
      <c r="C111" s="147"/>
      <c r="D111" s="147"/>
      <c r="E111" s="147"/>
      <c r="F111" s="147"/>
      <c r="G111" s="147"/>
    </row>
    <row r="112" spans="2:7" ht="12">
      <c r="B112" s="147"/>
      <c r="C112" s="147"/>
      <c r="D112" s="147"/>
      <c r="E112" s="147"/>
      <c r="F112" s="147"/>
      <c r="G112" s="147"/>
    </row>
    <row r="113" spans="2:7" ht="12">
      <c r="B113" s="147"/>
      <c r="C113" s="147"/>
      <c r="D113" s="147"/>
      <c r="E113" s="147"/>
      <c r="F113" s="147"/>
      <c r="G113" s="147"/>
    </row>
    <row r="114" spans="2:7" ht="12">
      <c r="B114" s="147"/>
      <c r="C114" s="147"/>
      <c r="D114" s="147"/>
      <c r="E114" s="147"/>
      <c r="F114" s="147"/>
      <c r="G114" s="147"/>
    </row>
    <row r="115" spans="2:7" ht="12">
      <c r="B115" s="147"/>
      <c r="C115" s="147"/>
      <c r="D115" s="147"/>
      <c r="E115" s="147"/>
      <c r="F115" s="147"/>
      <c r="G115" s="14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Calibration to Annual Energy Outlook</dc:title>
  <dc:subject>Spreadsheet showing step-by-step reconciliation with the Annual Energy Outlook</dc:subject>
  <dc:creator>Staff</dc:creator>
  <cp:keywords/>
  <dc:description/>
  <cp:lastModifiedBy>von Kuegelgen, Theresa</cp:lastModifiedBy>
  <dcterms:created xsi:type="dcterms:W3CDTF">2009-07-27T19:34:43Z</dcterms:created>
  <dcterms:modified xsi:type="dcterms:W3CDTF">2019-06-18T15:03:17Z</dcterms:modified>
  <cp:category/>
  <cp:version/>
  <cp:contentType/>
  <cp:contentStatus/>
</cp:coreProperties>
</file>